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xr:revisionPtr revIDLastSave="0" documentId="13_ncr:1000001_{6866BDEB-7A02-0247-9663-F6A73BFBF59C}" xr6:coauthVersionLast="47" xr6:coauthVersionMax="47" xr10:uidLastSave="{00000000-0000-0000-0000-000000000000}"/>
  <bookViews>
    <workbookView xWindow="32760" yWindow="32760" windowWidth="15600" windowHeight="11760" tabRatio="602" activeTab="11" xr2:uid="{00000000-000D-0000-FFFF-FFFF00000000}"/>
  </bookViews>
  <sheets>
    <sheet name="Январь" sheetId="16" r:id="rId1"/>
    <sheet name="Февраль" sheetId="17" r:id="rId2"/>
    <sheet name="Март" sheetId="4" r:id="rId3"/>
    <sheet name="Апрель" sheetId="18" r:id="rId4"/>
    <sheet name="Май" sheetId="6" r:id="rId5"/>
    <sheet name="Июнь" sheetId="7" r:id="rId6"/>
    <sheet name="Июль" sheetId="8" r:id="rId7"/>
    <sheet name="Август" sheetId="9" r:id="rId8"/>
    <sheet name="Сентябрь" sheetId="10" r:id="rId9"/>
    <sheet name="Октябрь" sheetId="11" r:id="rId10"/>
    <sheet name="Ноябрь" sheetId="12" r:id="rId11"/>
    <sheet name="Декабрь" sheetId="13" r:id="rId12"/>
    <sheet name="Счетчики" sheetId="14" r:id="rId13"/>
    <sheet name="Без счетчиков" sheetId="15" r:id="rId14"/>
  </sheets>
  <externalReferences>
    <externalReference r:id="rId15"/>
  </externalReferences>
  <definedNames>
    <definedName name="_xlnm._FilterDatabase" localSheetId="5" hidden="1">Июнь!$H$158:$H$158</definedName>
    <definedName name="_xlnm._FilterDatabase" localSheetId="4" hidden="1">Май!$H$158:$H$158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7" i="13" l="1"/>
  <c r="F264" i="13"/>
  <c r="F267" i="12"/>
  <c r="F264" i="12"/>
  <c r="F267" i="11"/>
  <c r="F264" i="11"/>
  <c r="F267" i="10"/>
  <c r="F264" i="10"/>
  <c r="F264" i="9"/>
  <c r="F267" i="9"/>
  <c r="F267" i="8"/>
  <c r="F264" i="8"/>
  <c r="F267" i="7"/>
  <c r="F264" i="7"/>
  <c r="F267" i="6"/>
  <c r="F264" i="6"/>
  <c r="F267" i="18"/>
  <c r="F264" i="18"/>
  <c r="F267" i="16"/>
  <c r="F267" i="17"/>
  <c r="F267" i="4"/>
  <c r="F264" i="4"/>
  <c r="F264" i="17"/>
  <c r="F264" i="16"/>
  <c r="E272" i="17"/>
  <c r="E272" i="16"/>
  <c r="C247" i="13"/>
  <c r="E247" i="13"/>
  <c r="B247" i="13"/>
  <c r="B247" i="12"/>
  <c r="C247" i="12"/>
  <c r="E247" i="12"/>
  <c r="B247" i="11"/>
  <c r="C247" i="11"/>
  <c r="E247" i="11"/>
  <c r="C247" i="10"/>
  <c r="B247" i="10"/>
  <c r="E247" i="10"/>
  <c r="C247" i="6"/>
  <c r="E247" i="6"/>
  <c r="C2" i="6"/>
  <c r="E2" i="6"/>
  <c r="C3" i="6"/>
  <c r="E3" i="6"/>
  <c r="C4" i="6"/>
  <c r="E4" i="6"/>
  <c r="C5" i="6"/>
  <c r="E5" i="6"/>
  <c r="C6" i="6"/>
  <c r="E6" i="6"/>
  <c r="C7" i="6"/>
  <c r="E7" i="6"/>
  <c r="C8" i="6"/>
  <c r="E8" i="6"/>
  <c r="C9" i="6"/>
  <c r="E9" i="6"/>
  <c r="C10" i="6"/>
  <c r="E10" i="6"/>
  <c r="C11" i="6"/>
  <c r="E11" i="6"/>
  <c r="C12" i="6"/>
  <c r="E12" i="6"/>
  <c r="C13" i="6"/>
  <c r="E13" i="6"/>
  <c r="C14" i="6"/>
  <c r="E14" i="6"/>
  <c r="C15" i="6"/>
  <c r="E15" i="6"/>
  <c r="C16" i="6"/>
  <c r="E16" i="6"/>
  <c r="C17" i="6"/>
  <c r="E17" i="6"/>
  <c r="C18" i="6"/>
  <c r="E18" i="6"/>
  <c r="C19" i="6"/>
  <c r="E19" i="6"/>
  <c r="C20" i="6"/>
  <c r="E20" i="6"/>
  <c r="C21" i="6"/>
  <c r="E21" i="6"/>
  <c r="C22" i="6"/>
  <c r="E22" i="6"/>
  <c r="C23" i="6"/>
  <c r="E23" i="6"/>
  <c r="C24" i="6"/>
  <c r="E24" i="6"/>
  <c r="C25" i="6"/>
  <c r="E25" i="6"/>
  <c r="C26" i="6"/>
  <c r="E26" i="6"/>
  <c r="C27" i="6"/>
  <c r="E27" i="6"/>
  <c r="C28" i="6"/>
  <c r="E28" i="6"/>
  <c r="C29" i="6"/>
  <c r="E29" i="6"/>
  <c r="C30" i="6"/>
  <c r="E30" i="6"/>
  <c r="C31" i="6"/>
  <c r="E31" i="6"/>
  <c r="C32" i="6"/>
  <c r="E32" i="6"/>
  <c r="C33" i="6"/>
  <c r="E33" i="6"/>
  <c r="C34" i="6"/>
  <c r="E34" i="6"/>
  <c r="C35" i="6"/>
  <c r="E35" i="6"/>
  <c r="C36" i="6"/>
  <c r="E36" i="6"/>
  <c r="C37" i="6"/>
  <c r="E37" i="6"/>
  <c r="C38" i="6"/>
  <c r="E38" i="6"/>
  <c r="C39" i="6"/>
  <c r="E39" i="6"/>
  <c r="C40" i="6"/>
  <c r="E40" i="6"/>
  <c r="C41" i="6"/>
  <c r="E41" i="6"/>
  <c r="C42" i="6"/>
  <c r="E42" i="6"/>
  <c r="C43" i="6"/>
  <c r="E43" i="6"/>
  <c r="C44" i="6"/>
  <c r="E44" i="6"/>
  <c r="C45" i="6"/>
  <c r="E45" i="6"/>
  <c r="C46" i="6"/>
  <c r="E46" i="6"/>
  <c r="C47" i="6"/>
  <c r="E47" i="6"/>
  <c r="C48" i="6"/>
  <c r="E48" i="6"/>
  <c r="C49" i="6"/>
  <c r="E49" i="6"/>
  <c r="C50" i="6"/>
  <c r="E50" i="6"/>
  <c r="C51" i="6"/>
  <c r="E51" i="6"/>
  <c r="C52" i="6"/>
  <c r="E52" i="6"/>
  <c r="C53" i="6"/>
  <c r="E53" i="6"/>
  <c r="C55" i="6"/>
  <c r="E55" i="6"/>
  <c r="C56" i="6"/>
  <c r="E56" i="6"/>
  <c r="C57" i="6"/>
  <c r="E57" i="6"/>
  <c r="C58" i="6"/>
  <c r="E58" i="6"/>
  <c r="C59" i="6"/>
  <c r="E59" i="6"/>
  <c r="C60" i="6"/>
  <c r="E60" i="6"/>
  <c r="C61" i="6"/>
  <c r="E61" i="6"/>
  <c r="C62" i="6"/>
  <c r="E62" i="6"/>
  <c r="C63" i="6"/>
  <c r="E63" i="6"/>
  <c r="C167" i="6"/>
  <c r="E167" i="6"/>
  <c r="C168" i="6"/>
  <c r="E168" i="6"/>
  <c r="C169" i="6"/>
  <c r="E169" i="6"/>
  <c r="C170" i="6"/>
  <c r="E170" i="6"/>
  <c r="C171" i="6"/>
  <c r="E171" i="6"/>
  <c r="C179" i="6"/>
  <c r="E179" i="6"/>
  <c r="E264" i="6"/>
  <c r="E247" i="18"/>
  <c r="C247" i="4"/>
  <c r="E247" i="4"/>
  <c r="E272" i="13"/>
  <c r="E272" i="12"/>
  <c r="E272" i="11"/>
  <c r="E272" i="10"/>
  <c r="E272" i="9"/>
  <c r="E272" i="8"/>
  <c r="E272" i="7"/>
  <c r="E272" i="6"/>
  <c r="E272" i="18"/>
  <c r="E272" i="4"/>
  <c r="C2" i="16"/>
  <c r="C248" i="16"/>
  <c r="C247" i="16"/>
  <c r="E247" i="16"/>
  <c r="E2" i="16"/>
  <c r="C3" i="16"/>
  <c r="E3" i="16"/>
  <c r="C4" i="16"/>
  <c r="E4" i="16"/>
  <c r="C5" i="16"/>
  <c r="E5" i="16"/>
  <c r="C6" i="16"/>
  <c r="E6" i="16"/>
  <c r="C7" i="16"/>
  <c r="E7" i="16"/>
  <c r="C8" i="16"/>
  <c r="E8" i="16"/>
  <c r="C9" i="16"/>
  <c r="E9" i="16"/>
  <c r="C10" i="16"/>
  <c r="E10" i="16"/>
  <c r="C11" i="16"/>
  <c r="E11" i="16"/>
  <c r="C12" i="16"/>
  <c r="E12" i="16"/>
  <c r="C13" i="16"/>
  <c r="E13" i="16"/>
  <c r="C14" i="16"/>
  <c r="E14" i="16"/>
  <c r="C15" i="16"/>
  <c r="E15" i="16"/>
  <c r="C16" i="16"/>
  <c r="E16" i="16"/>
  <c r="C17" i="16"/>
  <c r="E17" i="16"/>
  <c r="C18" i="16"/>
  <c r="E18" i="16"/>
  <c r="C19" i="16"/>
  <c r="E19" i="16"/>
  <c r="C20" i="16"/>
  <c r="E20" i="16"/>
  <c r="C21" i="16"/>
  <c r="E21" i="16"/>
  <c r="C22" i="16"/>
  <c r="E22" i="16"/>
  <c r="C23" i="16"/>
  <c r="E23" i="16"/>
  <c r="C24" i="16"/>
  <c r="E24" i="16"/>
  <c r="C25" i="16"/>
  <c r="E25" i="16"/>
  <c r="C26" i="16"/>
  <c r="E26" i="16"/>
  <c r="C27" i="16"/>
  <c r="E27" i="16"/>
  <c r="C28" i="16"/>
  <c r="E28" i="16"/>
  <c r="C29" i="16"/>
  <c r="E29" i="16"/>
  <c r="C30" i="16"/>
  <c r="E30" i="16"/>
  <c r="C31" i="16"/>
  <c r="E31" i="16"/>
  <c r="C32" i="16"/>
  <c r="E32" i="16"/>
  <c r="C33" i="16"/>
  <c r="E33" i="16"/>
  <c r="C34" i="16"/>
  <c r="E34" i="16"/>
  <c r="C35" i="16"/>
  <c r="E35" i="16"/>
  <c r="C36" i="16"/>
  <c r="E36" i="16"/>
  <c r="C37" i="16"/>
  <c r="E37" i="16"/>
  <c r="C38" i="16"/>
  <c r="E38" i="16"/>
  <c r="C39" i="16"/>
  <c r="E39" i="16"/>
  <c r="C40" i="16"/>
  <c r="E40" i="16"/>
  <c r="C41" i="16"/>
  <c r="E41" i="16"/>
  <c r="C42" i="16"/>
  <c r="E42" i="16"/>
  <c r="C43" i="16"/>
  <c r="E43" i="16"/>
  <c r="C44" i="16"/>
  <c r="E44" i="16"/>
  <c r="C45" i="16"/>
  <c r="E45" i="16"/>
  <c r="C46" i="16"/>
  <c r="E46" i="16"/>
  <c r="C47" i="16"/>
  <c r="E47" i="16"/>
  <c r="C48" i="16"/>
  <c r="E48" i="16"/>
  <c r="C49" i="16"/>
  <c r="E49" i="16"/>
  <c r="C50" i="16"/>
  <c r="E50" i="16"/>
  <c r="C51" i="16"/>
  <c r="E51" i="16"/>
  <c r="C52" i="16"/>
  <c r="E52" i="16"/>
  <c r="C53" i="16"/>
  <c r="E53" i="16"/>
  <c r="C55" i="16"/>
  <c r="E55" i="16"/>
  <c r="C56" i="16"/>
  <c r="E56" i="16"/>
  <c r="C57" i="16"/>
  <c r="E57" i="16"/>
  <c r="C58" i="16"/>
  <c r="E58" i="16"/>
  <c r="C59" i="16"/>
  <c r="E59" i="16"/>
  <c r="C60" i="16"/>
  <c r="E60" i="16"/>
  <c r="C61" i="16"/>
  <c r="E61" i="16"/>
  <c r="C62" i="16"/>
  <c r="E62" i="16"/>
  <c r="C63" i="16"/>
  <c r="E63" i="16"/>
  <c r="C167" i="16"/>
  <c r="E167" i="16"/>
  <c r="C168" i="16"/>
  <c r="E168" i="16"/>
  <c r="C169" i="16"/>
  <c r="E169" i="16"/>
  <c r="C170" i="16"/>
  <c r="E170" i="16"/>
  <c r="C171" i="16"/>
  <c r="E171" i="16"/>
  <c r="C179" i="16"/>
  <c r="E179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5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8" i="16"/>
  <c r="C177" i="16"/>
  <c r="C176" i="16"/>
  <c r="C175" i="16"/>
  <c r="C174" i="16"/>
  <c r="C173" i="16"/>
  <c r="C172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4" i="16"/>
  <c r="C54" i="16"/>
  <c r="B3" i="16"/>
  <c r="B248" i="16"/>
  <c r="B247" i="16"/>
  <c r="B246" i="16"/>
  <c r="B245" i="16"/>
  <c r="B244" i="16"/>
  <c r="B243" i="16"/>
  <c r="B242" i="16"/>
  <c r="B241" i="16"/>
  <c r="B240" i="16"/>
  <c r="B239" i="16"/>
  <c r="B238" i="16"/>
  <c r="B237" i="16"/>
  <c r="B236" i="16"/>
  <c r="B235" i="16"/>
  <c r="B234" i="16"/>
  <c r="B233" i="16"/>
  <c r="B232" i="16"/>
  <c r="B231" i="16"/>
  <c r="B230" i="16"/>
  <c r="B229" i="16"/>
  <c r="B228" i="16"/>
  <c r="B227" i="16"/>
  <c r="B226" i="16"/>
  <c r="B225" i="16"/>
  <c r="B224" i="16"/>
  <c r="B223" i="16"/>
  <c r="B222" i="16"/>
  <c r="B221" i="16"/>
  <c r="B220" i="16"/>
  <c r="B219" i="16"/>
  <c r="B218" i="16"/>
  <c r="B217" i="16"/>
  <c r="B216" i="16"/>
  <c r="B215" i="16"/>
  <c r="B214" i="16"/>
  <c r="B213" i="16"/>
  <c r="B212" i="16"/>
  <c r="B211" i="16"/>
  <c r="B210" i="16"/>
  <c r="B209" i="16"/>
  <c r="B208" i="16"/>
  <c r="B207" i="16"/>
  <c r="B206" i="16"/>
  <c r="B205" i="16"/>
  <c r="B204" i="16"/>
  <c r="B203" i="16"/>
  <c r="B202" i="16"/>
  <c r="B201" i="16"/>
  <c r="B200" i="16"/>
  <c r="B199" i="16"/>
  <c r="B198" i="16"/>
  <c r="B197" i="16"/>
  <c r="B196" i="16"/>
  <c r="B195" i="16"/>
  <c r="B194" i="16"/>
  <c r="B193" i="16"/>
  <c r="B192" i="16"/>
  <c r="B191" i="16"/>
  <c r="B190" i="16"/>
  <c r="B189" i="16"/>
  <c r="B188" i="16"/>
  <c r="B187" i="16"/>
  <c r="B186" i="16"/>
  <c r="B185" i="16"/>
  <c r="B184" i="16"/>
  <c r="B183" i="16"/>
  <c r="B182" i="16"/>
  <c r="B181" i="16"/>
  <c r="B180" i="16"/>
  <c r="B179" i="16"/>
  <c r="B178" i="16"/>
  <c r="B177" i="16"/>
  <c r="B176" i="16"/>
  <c r="B175" i="16"/>
  <c r="B174" i="16"/>
  <c r="B173" i="16"/>
  <c r="B172" i="16"/>
  <c r="B171" i="16"/>
  <c r="B170" i="16"/>
  <c r="B169" i="16"/>
  <c r="B168" i="16"/>
  <c r="B167" i="16"/>
  <c r="B166" i="16"/>
  <c r="B165" i="16"/>
  <c r="B164" i="16"/>
  <c r="B163" i="16"/>
  <c r="B162" i="16"/>
  <c r="B161" i="16"/>
  <c r="B160" i="16"/>
  <c r="B159" i="16"/>
  <c r="B158" i="16"/>
  <c r="B157" i="16"/>
  <c r="B156" i="16"/>
  <c r="B155" i="16"/>
  <c r="B154" i="16"/>
  <c r="B153" i="16"/>
  <c r="B152" i="16"/>
  <c r="B151" i="16"/>
  <c r="B150" i="16"/>
  <c r="B149" i="16"/>
  <c r="B148" i="16"/>
  <c r="B147" i="16"/>
  <c r="B146" i="16"/>
  <c r="B145" i="16"/>
  <c r="B144" i="16"/>
  <c r="B143" i="16"/>
  <c r="B142" i="16"/>
  <c r="B141" i="16"/>
  <c r="B140" i="16"/>
  <c r="B139" i="16"/>
  <c r="B138" i="16"/>
  <c r="B137" i="16"/>
  <c r="B136" i="16"/>
  <c r="B135" i="16"/>
  <c r="B134" i="16"/>
  <c r="B133" i="16"/>
  <c r="B132" i="16"/>
  <c r="B131" i="16"/>
  <c r="B130" i="16"/>
  <c r="B129" i="16"/>
  <c r="B128" i="16"/>
  <c r="B127" i="16"/>
  <c r="B126" i="16"/>
  <c r="B125" i="16"/>
  <c r="B124" i="16"/>
  <c r="B123" i="16"/>
  <c r="B122" i="16"/>
  <c r="B121" i="16"/>
  <c r="B120" i="16"/>
  <c r="B119" i="16"/>
  <c r="B118" i="16"/>
  <c r="B117" i="16"/>
  <c r="B116" i="16"/>
  <c r="B115" i="16"/>
  <c r="B114" i="16"/>
  <c r="B113" i="16"/>
  <c r="B112" i="16"/>
  <c r="B111" i="16"/>
  <c r="B110" i="16"/>
  <c r="B109" i="16"/>
  <c r="B108" i="16"/>
  <c r="B107" i="16"/>
  <c r="B106" i="16"/>
  <c r="B105" i="16"/>
  <c r="B104" i="16"/>
  <c r="B103" i="16"/>
  <c r="B102" i="16"/>
  <c r="B101" i="16"/>
  <c r="B100" i="16"/>
  <c r="B99" i="16"/>
  <c r="B98" i="16"/>
  <c r="B97" i="16"/>
  <c r="B96" i="16"/>
  <c r="B95" i="16"/>
  <c r="B94" i="16"/>
  <c r="B93" i="16"/>
  <c r="B92" i="16"/>
  <c r="B91" i="16"/>
  <c r="B90" i="16"/>
  <c r="B89" i="16"/>
  <c r="B88" i="16"/>
  <c r="B87" i="16"/>
  <c r="B86" i="16"/>
  <c r="B85" i="16"/>
  <c r="B84" i="16"/>
  <c r="B83" i="16"/>
  <c r="B82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69" i="16"/>
  <c r="B68" i="16"/>
  <c r="B67" i="16"/>
  <c r="B66" i="16"/>
  <c r="B65" i="16"/>
  <c r="B64" i="16"/>
  <c r="B63" i="16"/>
  <c r="B62" i="16"/>
  <c r="B61" i="16"/>
  <c r="B60" i="16"/>
  <c r="B59" i="16"/>
  <c r="B58" i="16"/>
  <c r="B57" i="16"/>
  <c r="B56" i="16"/>
  <c r="B55" i="16"/>
  <c r="B54" i="16"/>
  <c r="B53" i="16"/>
  <c r="B52" i="16"/>
  <c r="B51" i="16"/>
  <c r="B50" i="16"/>
  <c r="B49" i="16"/>
  <c r="B48" i="16"/>
  <c r="B47" i="16"/>
  <c r="B46" i="16"/>
  <c r="B45" i="16"/>
  <c r="B44" i="16"/>
  <c r="B43" i="16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B5" i="16"/>
  <c r="B4" i="16"/>
  <c r="B2" i="16"/>
  <c r="B271" i="16"/>
  <c r="B266" i="16"/>
  <c r="B263" i="16"/>
  <c r="B261" i="16"/>
  <c r="B258" i="16"/>
  <c r="C196" i="7"/>
  <c r="E196" i="7"/>
  <c r="C197" i="7"/>
  <c r="E197" i="7"/>
  <c r="C198" i="7"/>
  <c r="E198" i="7"/>
  <c r="C199" i="7"/>
  <c r="E199" i="7"/>
  <c r="C200" i="7"/>
  <c r="E200" i="7"/>
  <c r="C201" i="7"/>
  <c r="E201" i="7"/>
  <c r="C202" i="7"/>
  <c r="E202" i="7"/>
  <c r="C203" i="7"/>
  <c r="E203" i="7"/>
  <c r="C204" i="7"/>
  <c r="E204" i="7"/>
  <c r="C205" i="7"/>
  <c r="E205" i="7"/>
  <c r="C206" i="7"/>
  <c r="E206" i="7"/>
  <c r="C207" i="7"/>
  <c r="E207" i="7"/>
  <c r="C208" i="7"/>
  <c r="E208" i="7"/>
  <c r="C209" i="7"/>
  <c r="E209" i="7"/>
  <c r="C210" i="7"/>
  <c r="E210" i="7"/>
  <c r="C211" i="7"/>
  <c r="E211" i="7"/>
  <c r="C212" i="7"/>
  <c r="E212" i="7"/>
  <c r="C213" i="7"/>
  <c r="E213" i="7"/>
  <c r="C214" i="7"/>
  <c r="E214" i="7"/>
  <c r="C215" i="7"/>
  <c r="E215" i="7"/>
  <c r="C216" i="7"/>
  <c r="E216" i="7"/>
  <c r="C217" i="7"/>
  <c r="E217" i="7"/>
  <c r="C218" i="7"/>
  <c r="E218" i="7"/>
  <c r="C219" i="7"/>
  <c r="E219" i="7"/>
  <c r="C220" i="7"/>
  <c r="E220" i="7"/>
  <c r="C221" i="7"/>
  <c r="E221" i="7"/>
  <c r="C222" i="7"/>
  <c r="E222" i="7"/>
  <c r="C223" i="7"/>
  <c r="E223" i="7"/>
  <c r="C224" i="7"/>
  <c r="E224" i="7"/>
  <c r="C225" i="7"/>
  <c r="E225" i="7"/>
  <c r="C226" i="7"/>
  <c r="E226" i="7"/>
  <c r="C227" i="7"/>
  <c r="E227" i="7"/>
  <c r="C228" i="7"/>
  <c r="E228" i="7"/>
  <c r="C229" i="7"/>
  <c r="E229" i="7"/>
  <c r="C230" i="7"/>
  <c r="E230" i="7"/>
  <c r="C231" i="7"/>
  <c r="E231" i="7"/>
  <c r="C232" i="7"/>
  <c r="E232" i="7"/>
  <c r="C233" i="7"/>
  <c r="E233" i="7"/>
  <c r="C234" i="7"/>
  <c r="E234" i="7"/>
  <c r="C235" i="7"/>
  <c r="E235" i="7"/>
  <c r="C236" i="7"/>
  <c r="E236" i="7"/>
  <c r="C237" i="7"/>
  <c r="E237" i="7"/>
  <c r="C238" i="7"/>
  <c r="E238" i="7"/>
  <c r="C239" i="7"/>
  <c r="E239" i="7"/>
  <c r="C240" i="7"/>
  <c r="E240" i="7"/>
  <c r="C241" i="7"/>
  <c r="E241" i="7"/>
  <c r="C242" i="7"/>
  <c r="E242" i="7"/>
  <c r="C243" i="7"/>
  <c r="E243" i="7"/>
  <c r="C244" i="7"/>
  <c r="E244" i="7"/>
  <c r="C245" i="7"/>
  <c r="E245" i="7"/>
  <c r="C246" i="7"/>
  <c r="E246" i="7"/>
  <c r="C2" i="7"/>
  <c r="E2" i="7"/>
  <c r="C3" i="7"/>
  <c r="E3" i="7"/>
  <c r="C4" i="7"/>
  <c r="E4" i="7"/>
  <c r="C5" i="7"/>
  <c r="E5" i="7"/>
  <c r="C6" i="7"/>
  <c r="E6" i="7"/>
  <c r="C7" i="7"/>
  <c r="E7" i="7"/>
  <c r="C8" i="7"/>
  <c r="E8" i="7"/>
  <c r="C9" i="7"/>
  <c r="E9" i="7"/>
  <c r="C10" i="7"/>
  <c r="E10" i="7"/>
  <c r="C11" i="7"/>
  <c r="E11" i="7"/>
  <c r="C12" i="7"/>
  <c r="E12" i="7"/>
  <c r="C13" i="7"/>
  <c r="E13" i="7"/>
  <c r="C14" i="7"/>
  <c r="E14" i="7"/>
  <c r="C15" i="7"/>
  <c r="E15" i="7"/>
  <c r="C16" i="7"/>
  <c r="E16" i="7"/>
  <c r="C17" i="7"/>
  <c r="E17" i="7"/>
  <c r="C18" i="7"/>
  <c r="E18" i="7"/>
  <c r="C19" i="7"/>
  <c r="E19" i="7"/>
  <c r="C20" i="7"/>
  <c r="E20" i="7"/>
  <c r="C21" i="7"/>
  <c r="E21" i="7"/>
  <c r="C22" i="7"/>
  <c r="E22" i="7"/>
  <c r="C23" i="7"/>
  <c r="E23" i="7"/>
  <c r="C24" i="7"/>
  <c r="E24" i="7"/>
  <c r="C25" i="7"/>
  <c r="E25" i="7"/>
  <c r="C26" i="7"/>
  <c r="E26" i="7"/>
  <c r="C27" i="7"/>
  <c r="E27" i="7"/>
  <c r="C28" i="7"/>
  <c r="E28" i="7"/>
  <c r="C29" i="7"/>
  <c r="E29" i="7"/>
  <c r="C30" i="7"/>
  <c r="E30" i="7"/>
  <c r="C31" i="7"/>
  <c r="E31" i="7"/>
  <c r="C32" i="7"/>
  <c r="E32" i="7"/>
  <c r="C33" i="7"/>
  <c r="E33" i="7"/>
  <c r="C34" i="7"/>
  <c r="E34" i="7"/>
  <c r="C35" i="7"/>
  <c r="E35" i="7"/>
  <c r="C36" i="7"/>
  <c r="E36" i="7"/>
  <c r="C37" i="7"/>
  <c r="E37" i="7"/>
  <c r="C38" i="7"/>
  <c r="E38" i="7"/>
  <c r="C39" i="7"/>
  <c r="E39" i="7"/>
  <c r="C40" i="7"/>
  <c r="E40" i="7"/>
  <c r="C41" i="7"/>
  <c r="E41" i="7"/>
  <c r="C42" i="7"/>
  <c r="E42" i="7"/>
  <c r="C43" i="7"/>
  <c r="E43" i="7"/>
  <c r="C44" i="7"/>
  <c r="E44" i="7"/>
  <c r="C45" i="7"/>
  <c r="E45" i="7"/>
  <c r="C46" i="7"/>
  <c r="E46" i="7"/>
  <c r="C47" i="7"/>
  <c r="E47" i="7"/>
  <c r="C48" i="7"/>
  <c r="E48" i="7"/>
  <c r="C49" i="7"/>
  <c r="E49" i="7"/>
  <c r="C50" i="7"/>
  <c r="E50" i="7"/>
  <c r="C51" i="7"/>
  <c r="E51" i="7"/>
  <c r="C52" i="7"/>
  <c r="E52" i="7"/>
  <c r="C53" i="7"/>
  <c r="E53" i="7"/>
  <c r="C55" i="7"/>
  <c r="E55" i="7"/>
  <c r="C56" i="7"/>
  <c r="E56" i="7"/>
  <c r="C57" i="7"/>
  <c r="E57" i="7"/>
  <c r="C58" i="7"/>
  <c r="E58" i="7"/>
  <c r="C59" i="7"/>
  <c r="E59" i="7"/>
  <c r="C60" i="7"/>
  <c r="E60" i="7"/>
  <c r="C61" i="7"/>
  <c r="E61" i="7"/>
  <c r="C62" i="7"/>
  <c r="E62" i="7"/>
  <c r="C63" i="7"/>
  <c r="E63" i="7"/>
  <c r="C167" i="7"/>
  <c r="E167" i="7"/>
  <c r="C168" i="7"/>
  <c r="E168" i="7"/>
  <c r="C169" i="7"/>
  <c r="E169" i="7"/>
  <c r="C170" i="7"/>
  <c r="E170" i="7"/>
  <c r="C171" i="7"/>
  <c r="E171" i="7"/>
  <c r="C179" i="7"/>
  <c r="E179" i="7"/>
  <c r="C247" i="7"/>
  <c r="E247" i="7"/>
  <c r="C54" i="7"/>
  <c r="E54" i="7"/>
  <c r="C64" i="7"/>
  <c r="E64" i="7"/>
  <c r="C65" i="7"/>
  <c r="E65" i="7"/>
  <c r="C66" i="7"/>
  <c r="E66" i="7"/>
  <c r="C67" i="7"/>
  <c r="E67" i="7"/>
  <c r="C68" i="7"/>
  <c r="E68" i="7"/>
  <c r="C69" i="7"/>
  <c r="E69" i="7"/>
  <c r="C70" i="7"/>
  <c r="E70" i="7"/>
  <c r="C71" i="7"/>
  <c r="E71" i="7"/>
  <c r="C72" i="7"/>
  <c r="E72" i="7"/>
  <c r="C73" i="7"/>
  <c r="E73" i="7"/>
  <c r="C74" i="7"/>
  <c r="E74" i="7"/>
  <c r="C75" i="7"/>
  <c r="E75" i="7"/>
  <c r="C76" i="7"/>
  <c r="E76" i="7"/>
  <c r="C77" i="7"/>
  <c r="E77" i="7"/>
  <c r="C78" i="7"/>
  <c r="E78" i="7"/>
  <c r="C79" i="7"/>
  <c r="E79" i="7"/>
  <c r="C80" i="7"/>
  <c r="E80" i="7"/>
  <c r="C81" i="7"/>
  <c r="E81" i="7"/>
  <c r="C82" i="7"/>
  <c r="E82" i="7"/>
  <c r="C83" i="7"/>
  <c r="E83" i="7"/>
  <c r="C84" i="7"/>
  <c r="E84" i="7"/>
  <c r="C85" i="7"/>
  <c r="E85" i="7"/>
  <c r="C86" i="7"/>
  <c r="E86" i="7"/>
  <c r="C87" i="7"/>
  <c r="E87" i="7"/>
  <c r="C88" i="7"/>
  <c r="E88" i="7"/>
  <c r="C89" i="7"/>
  <c r="E89" i="7"/>
  <c r="C90" i="7"/>
  <c r="E90" i="7"/>
  <c r="C91" i="7"/>
  <c r="E91" i="7"/>
  <c r="C92" i="7"/>
  <c r="E92" i="7"/>
  <c r="C93" i="7"/>
  <c r="E93" i="7"/>
  <c r="C94" i="7"/>
  <c r="E94" i="7"/>
  <c r="C95" i="7"/>
  <c r="E95" i="7"/>
  <c r="C96" i="7"/>
  <c r="E96" i="7"/>
  <c r="C97" i="7"/>
  <c r="E97" i="7"/>
  <c r="C98" i="7"/>
  <c r="E98" i="7"/>
  <c r="C99" i="7"/>
  <c r="E99" i="7"/>
  <c r="C100" i="7"/>
  <c r="E100" i="7"/>
  <c r="C101" i="7"/>
  <c r="E101" i="7"/>
  <c r="C102" i="7"/>
  <c r="E102" i="7"/>
  <c r="C103" i="7"/>
  <c r="E103" i="7"/>
  <c r="C104" i="7"/>
  <c r="E104" i="7"/>
  <c r="C105" i="7"/>
  <c r="E105" i="7"/>
  <c r="C106" i="7"/>
  <c r="E106" i="7"/>
  <c r="C107" i="7"/>
  <c r="E107" i="7"/>
  <c r="C108" i="7"/>
  <c r="E108" i="7"/>
  <c r="C109" i="7"/>
  <c r="E109" i="7"/>
  <c r="C110" i="7"/>
  <c r="E110" i="7"/>
  <c r="C111" i="7"/>
  <c r="E111" i="7"/>
  <c r="C112" i="7"/>
  <c r="E112" i="7"/>
  <c r="C113" i="7"/>
  <c r="E113" i="7"/>
  <c r="C114" i="7"/>
  <c r="E114" i="7"/>
  <c r="C115" i="7"/>
  <c r="E115" i="7"/>
  <c r="C116" i="7"/>
  <c r="E116" i="7"/>
  <c r="C117" i="7"/>
  <c r="E117" i="7"/>
  <c r="C118" i="7"/>
  <c r="E118" i="7"/>
  <c r="C119" i="7"/>
  <c r="E119" i="7"/>
  <c r="C120" i="7"/>
  <c r="E120" i="7"/>
  <c r="C121" i="7"/>
  <c r="E121" i="7"/>
  <c r="C122" i="7"/>
  <c r="E122" i="7"/>
  <c r="C123" i="7"/>
  <c r="E123" i="7"/>
  <c r="C124" i="7"/>
  <c r="E124" i="7"/>
  <c r="C125" i="7"/>
  <c r="E125" i="7"/>
  <c r="C126" i="7"/>
  <c r="E126" i="7"/>
  <c r="C127" i="7"/>
  <c r="E127" i="7"/>
  <c r="C128" i="7"/>
  <c r="E128" i="7"/>
  <c r="C129" i="7"/>
  <c r="E129" i="7"/>
  <c r="C130" i="7"/>
  <c r="E130" i="7"/>
  <c r="C131" i="7"/>
  <c r="E131" i="7"/>
  <c r="C132" i="7"/>
  <c r="E132" i="7"/>
  <c r="C133" i="7"/>
  <c r="E133" i="7"/>
  <c r="C134" i="7"/>
  <c r="E134" i="7"/>
  <c r="C135" i="7"/>
  <c r="E135" i="7"/>
  <c r="C136" i="7"/>
  <c r="E136" i="7"/>
  <c r="C137" i="7"/>
  <c r="E137" i="7"/>
  <c r="C138" i="7"/>
  <c r="E138" i="7"/>
  <c r="C139" i="7"/>
  <c r="E139" i="7"/>
  <c r="C140" i="7"/>
  <c r="E140" i="7"/>
  <c r="C141" i="7"/>
  <c r="E141" i="7"/>
  <c r="C142" i="7"/>
  <c r="E142" i="7"/>
  <c r="C143" i="7"/>
  <c r="E143" i="7"/>
  <c r="C144" i="7"/>
  <c r="E144" i="7"/>
  <c r="C145" i="7"/>
  <c r="E145" i="7"/>
  <c r="C146" i="7"/>
  <c r="E146" i="7"/>
  <c r="C147" i="7"/>
  <c r="E147" i="7"/>
  <c r="C148" i="7"/>
  <c r="E148" i="7"/>
  <c r="C149" i="7"/>
  <c r="E149" i="7"/>
  <c r="C150" i="7"/>
  <c r="E150" i="7"/>
  <c r="C151" i="7"/>
  <c r="E151" i="7"/>
  <c r="C152" i="7"/>
  <c r="E152" i="7"/>
  <c r="C153" i="7"/>
  <c r="E153" i="7"/>
  <c r="C154" i="7"/>
  <c r="E154" i="7"/>
  <c r="C155" i="7"/>
  <c r="E155" i="7"/>
  <c r="C156" i="7"/>
  <c r="E156" i="7"/>
  <c r="C157" i="7"/>
  <c r="E157" i="7"/>
  <c r="C158" i="7"/>
  <c r="E158" i="7"/>
  <c r="C159" i="7"/>
  <c r="E159" i="7"/>
  <c r="C160" i="7"/>
  <c r="E160" i="7"/>
  <c r="C161" i="7"/>
  <c r="E161" i="7"/>
  <c r="C162" i="7"/>
  <c r="E162" i="7"/>
  <c r="C163" i="7"/>
  <c r="E163" i="7"/>
  <c r="C164" i="7"/>
  <c r="E164" i="7"/>
  <c r="C165" i="7"/>
  <c r="E165" i="7"/>
  <c r="C166" i="7"/>
  <c r="E166" i="7"/>
  <c r="C248" i="7"/>
  <c r="E248" i="7"/>
  <c r="E267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B271" i="6"/>
  <c r="B266" i="6"/>
  <c r="B263" i="6"/>
  <c r="B261" i="6"/>
  <c r="B258" i="6"/>
  <c r="C248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8" i="6"/>
  <c r="C177" i="6"/>
  <c r="C176" i="6"/>
  <c r="C175" i="6"/>
  <c r="C174" i="6"/>
  <c r="C173" i="6"/>
  <c r="C172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132" i="6"/>
  <c r="C131" i="6"/>
  <c r="C130" i="6"/>
  <c r="C129" i="6"/>
  <c r="C128" i="6"/>
  <c r="C127" i="6"/>
  <c r="C126" i="6"/>
  <c r="C125" i="6"/>
  <c r="C124" i="6"/>
  <c r="C123" i="6"/>
  <c r="C122" i="6"/>
  <c r="C121" i="6"/>
  <c r="C120" i="6"/>
  <c r="C119" i="6"/>
  <c r="C118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54" i="6"/>
  <c r="B271" i="18"/>
  <c r="B266" i="18"/>
  <c r="B263" i="18"/>
  <c r="B261" i="18"/>
  <c r="B258" i="18"/>
  <c r="C248" i="18"/>
  <c r="C246" i="18"/>
  <c r="C245" i="18"/>
  <c r="C244" i="18"/>
  <c r="C243" i="18"/>
  <c r="C242" i="18"/>
  <c r="C241" i="18"/>
  <c r="C240" i="18"/>
  <c r="C239" i="18"/>
  <c r="C238" i="18"/>
  <c r="C237" i="18"/>
  <c r="C236" i="18"/>
  <c r="C235" i="18"/>
  <c r="C234" i="18"/>
  <c r="C233" i="18"/>
  <c r="C232" i="18"/>
  <c r="C231" i="18"/>
  <c r="C230" i="18"/>
  <c r="C229" i="18"/>
  <c r="C228" i="18"/>
  <c r="C227" i="18"/>
  <c r="C226" i="18"/>
  <c r="C225" i="18"/>
  <c r="C224" i="18"/>
  <c r="C223" i="18"/>
  <c r="C222" i="18"/>
  <c r="C221" i="18"/>
  <c r="C220" i="18"/>
  <c r="C219" i="18"/>
  <c r="C218" i="18"/>
  <c r="C217" i="18"/>
  <c r="C216" i="18"/>
  <c r="C215" i="18"/>
  <c r="C214" i="18"/>
  <c r="C213" i="18"/>
  <c r="C212" i="18"/>
  <c r="C211" i="18"/>
  <c r="C210" i="18"/>
  <c r="C209" i="18"/>
  <c r="C208" i="18"/>
  <c r="C207" i="18"/>
  <c r="C206" i="18"/>
  <c r="C205" i="18"/>
  <c r="C204" i="18"/>
  <c r="C203" i="18"/>
  <c r="C202" i="18"/>
  <c r="C201" i="18"/>
  <c r="C200" i="18"/>
  <c r="C199" i="18"/>
  <c r="C198" i="18"/>
  <c r="C197" i="18"/>
  <c r="C196" i="18"/>
  <c r="C195" i="18"/>
  <c r="C194" i="18"/>
  <c r="C193" i="18"/>
  <c r="C192" i="18"/>
  <c r="C191" i="18"/>
  <c r="C190" i="18"/>
  <c r="C189" i="18"/>
  <c r="C188" i="18"/>
  <c r="C187" i="18"/>
  <c r="C186" i="18"/>
  <c r="C185" i="18"/>
  <c r="C184" i="18"/>
  <c r="C183" i="18"/>
  <c r="C182" i="18"/>
  <c r="C181" i="18"/>
  <c r="C180" i="18"/>
  <c r="C179" i="18"/>
  <c r="C178" i="18"/>
  <c r="C177" i="18"/>
  <c r="C176" i="18"/>
  <c r="C175" i="18"/>
  <c r="C174" i="18"/>
  <c r="C173" i="18"/>
  <c r="C172" i="18"/>
  <c r="C171" i="18"/>
  <c r="C170" i="18"/>
  <c r="C169" i="18"/>
  <c r="C168" i="18"/>
  <c r="C167" i="18"/>
  <c r="C166" i="18"/>
  <c r="C165" i="18"/>
  <c r="C164" i="18"/>
  <c r="C163" i="18"/>
  <c r="C162" i="18"/>
  <c r="C161" i="18"/>
  <c r="C160" i="18"/>
  <c r="C159" i="18"/>
  <c r="C158" i="18"/>
  <c r="C157" i="18"/>
  <c r="C156" i="18"/>
  <c r="C155" i="18"/>
  <c r="C154" i="18"/>
  <c r="C153" i="18"/>
  <c r="C152" i="18"/>
  <c r="C151" i="18"/>
  <c r="C150" i="18"/>
  <c r="C149" i="18"/>
  <c r="C148" i="18"/>
  <c r="C147" i="18"/>
  <c r="C146" i="18"/>
  <c r="C145" i="18"/>
  <c r="C144" i="18"/>
  <c r="C143" i="18"/>
  <c r="C142" i="18"/>
  <c r="C141" i="18"/>
  <c r="C140" i="18"/>
  <c r="C139" i="18"/>
  <c r="C138" i="18"/>
  <c r="C137" i="18"/>
  <c r="C136" i="18"/>
  <c r="C135" i="18"/>
  <c r="C134" i="18"/>
  <c r="C133" i="18"/>
  <c r="C132" i="18"/>
  <c r="C131" i="18"/>
  <c r="C130" i="18"/>
  <c r="C129" i="18"/>
  <c r="C128" i="18"/>
  <c r="C127" i="18"/>
  <c r="C126" i="18"/>
  <c r="C125" i="18"/>
  <c r="C124" i="18"/>
  <c r="C123" i="18"/>
  <c r="C122" i="18"/>
  <c r="C121" i="18"/>
  <c r="C120" i="18"/>
  <c r="C119" i="18"/>
  <c r="C118" i="18"/>
  <c r="C117" i="18"/>
  <c r="C116" i="18"/>
  <c r="C115" i="18"/>
  <c r="C114" i="18"/>
  <c r="C113" i="18"/>
  <c r="C112" i="18"/>
  <c r="C111" i="18"/>
  <c r="C110" i="18"/>
  <c r="C109" i="18"/>
  <c r="C108" i="18"/>
  <c r="C107" i="18"/>
  <c r="C106" i="18"/>
  <c r="C105" i="18"/>
  <c r="C104" i="18"/>
  <c r="C103" i="18"/>
  <c r="C102" i="18"/>
  <c r="C101" i="18"/>
  <c r="C100" i="18"/>
  <c r="C99" i="18"/>
  <c r="C98" i="18"/>
  <c r="C97" i="18"/>
  <c r="C96" i="18"/>
  <c r="C95" i="18"/>
  <c r="C94" i="18"/>
  <c r="C93" i="18"/>
  <c r="C92" i="18"/>
  <c r="C91" i="18"/>
  <c r="C90" i="18"/>
  <c r="C89" i="18"/>
  <c r="C88" i="18"/>
  <c r="C87" i="18"/>
  <c r="C86" i="18"/>
  <c r="C85" i="18"/>
  <c r="C84" i="18"/>
  <c r="C83" i="18"/>
  <c r="C82" i="18"/>
  <c r="C81" i="18"/>
  <c r="C80" i="18"/>
  <c r="C79" i="18"/>
  <c r="C78" i="18"/>
  <c r="C77" i="18"/>
  <c r="C76" i="18"/>
  <c r="C75" i="18"/>
  <c r="C74" i="18"/>
  <c r="C73" i="18"/>
  <c r="C72" i="18"/>
  <c r="C71" i="18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3" i="18"/>
  <c r="C2" i="18"/>
  <c r="B248" i="18"/>
  <c r="B246" i="18"/>
  <c r="B245" i="18"/>
  <c r="B244" i="18"/>
  <c r="B243" i="18"/>
  <c r="B242" i="18"/>
  <c r="B241" i="18"/>
  <c r="B240" i="18"/>
  <c r="B239" i="18"/>
  <c r="B238" i="18"/>
  <c r="B237" i="18"/>
  <c r="B236" i="18"/>
  <c r="B235" i="18"/>
  <c r="B234" i="18"/>
  <c r="B233" i="18"/>
  <c r="B232" i="18"/>
  <c r="B231" i="18"/>
  <c r="B230" i="18"/>
  <c r="B229" i="18"/>
  <c r="B228" i="18"/>
  <c r="B227" i="18"/>
  <c r="B226" i="18"/>
  <c r="B225" i="18"/>
  <c r="B224" i="18"/>
  <c r="B223" i="18"/>
  <c r="B222" i="18"/>
  <c r="B221" i="18"/>
  <c r="B220" i="18"/>
  <c r="B219" i="18"/>
  <c r="B218" i="18"/>
  <c r="B217" i="18"/>
  <c r="B216" i="18"/>
  <c r="B215" i="18"/>
  <c r="B214" i="18"/>
  <c r="B213" i="18"/>
  <c r="B212" i="18"/>
  <c r="B211" i="18"/>
  <c r="B210" i="18"/>
  <c r="B209" i="18"/>
  <c r="B208" i="18"/>
  <c r="B207" i="18"/>
  <c r="B206" i="18"/>
  <c r="B205" i="18"/>
  <c r="B204" i="18"/>
  <c r="B203" i="18"/>
  <c r="B202" i="18"/>
  <c r="B201" i="18"/>
  <c r="B200" i="18"/>
  <c r="B199" i="18"/>
  <c r="B198" i="18"/>
  <c r="B197" i="18"/>
  <c r="B196" i="18"/>
  <c r="B195" i="18"/>
  <c r="B194" i="18"/>
  <c r="B193" i="18"/>
  <c r="B192" i="18"/>
  <c r="B191" i="18"/>
  <c r="B190" i="18"/>
  <c r="B189" i="18"/>
  <c r="B188" i="18"/>
  <c r="B187" i="18"/>
  <c r="B186" i="18"/>
  <c r="B185" i="18"/>
  <c r="B184" i="18"/>
  <c r="B183" i="18"/>
  <c r="B182" i="18"/>
  <c r="B181" i="18"/>
  <c r="B180" i="18"/>
  <c r="B179" i="18"/>
  <c r="B178" i="18"/>
  <c r="B177" i="18"/>
  <c r="B176" i="18"/>
  <c r="B175" i="18"/>
  <c r="B174" i="18"/>
  <c r="B173" i="18"/>
  <c r="B172" i="18"/>
  <c r="B171" i="18"/>
  <c r="B170" i="18"/>
  <c r="B169" i="18"/>
  <c r="B168" i="18"/>
  <c r="B167" i="18"/>
  <c r="B166" i="18"/>
  <c r="B165" i="18"/>
  <c r="B164" i="18"/>
  <c r="B163" i="18"/>
  <c r="B162" i="18"/>
  <c r="B161" i="18"/>
  <c r="B160" i="18"/>
  <c r="B159" i="18"/>
  <c r="B158" i="18"/>
  <c r="B157" i="18"/>
  <c r="B156" i="18"/>
  <c r="B155" i="18"/>
  <c r="B154" i="18"/>
  <c r="B153" i="18"/>
  <c r="B152" i="18"/>
  <c r="B151" i="18"/>
  <c r="B150" i="18"/>
  <c r="B149" i="18"/>
  <c r="B148" i="18"/>
  <c r="B147" i="18"/>
  <c r="B146" i="18"/>
  <c r="B145" i="18"/>
  <c r="B144" i="18"/>
  <c r="B143" i="18"/>
  <c r="B142" i="18"/>
  <c r="B141" i="18"/>
  <c r="B140" i="18"/>
  <c r="B139" i="18"/>
  <c r="B138" i="18"/>
  <c r="B137" i="18"/>
  <c r="B136" i="18"/>
  <c r="B135" i="18"/>
  <c r="B134" i="18"/>
  <c r="B133" i="18"/>
  <c r="B132" i="18"/>
  <c r="B131" i="18"/>
  <c r="B130" i="18"/>
  <c r="B129" i="18"/>
  <c r="B128" i="18"/>
  <c r="B127" i="18"/>
  <c r="B126" i="18"/>
  <c r="B125" i="18"/>
  <c r="B124" i="18"/>
  <c r="B123" i="18"/>
  <c r="B122" i="18"/>
  <c r="B121" i="18"/>
  <c r="B120" i="18"/>
  <c r="B119" i="18"/>
  <c r="B118" i="18"/>
  <c r="B117" i="18"/>
  <c r="B116" i="18"/>
  <c r="B115" i="18"/>
  <c r="B114" i="18"/>
  <c r="B113" i="18"/>
  <c r="B112" i="18"/>
  <c r="B111" i="18"/>
  <c r="B110" i="18"/>
  <c r="B109" i="18"/>
  <c r="B108" i="18"/>
  <c r="B107" i="18"/>
  <c r="B106" i="18"/>
  <c r="B105" i="18"/>
  <c r="B104" i="18"/>
  <c r="B103" i="18"/>
  <c r="B102" i="18"/>
  <c r="B101" i="18"/>
  <c r="B100" i="18"/>
  <c r="B99" i="18"/>
  <c r="B98" i="18"/>
  <c r="B97" i="18"/>
  <c r="B96" i="18"/>
  <c r="B95" i="18"/>
  <c r="B94" i="18"/>
  <c r="B93" i="18"/>
  <c r="B92" i="18"/>
  <c r="B91" i="18"/>
  <c r="B90" i="18"/>
  <c r="B89" i="18"/>
  <c r="B88" i="18"/>
  <c r="B87" i="18"/>
  <c r="B86" i="18"/>
  <c r="B85" i="18"/>
  <c r="B84" i="18"/>
  <c r="B83" i="18"/>
  <c r="B82" i="18"/>
  <c r="B81" i="18"/>
  <c r="B80" i="18"/>
  <c r="B79" i="18"/>
  <c r="B78" i="18"/>
  <c r="B77" i="18"/>
  <c r="B76" i="18"/>
  <c r="B75" i="18"/>
  <c r="B74" i="18"/>
  <c r="B73" i="18"/>
  <c r="B72" i="18"/>
  <c r="B71" i="18"/>
  <c r="B70" i="18"/>
  <c r="B69" i="18"/>
  <c r="B68" i="18"/>
  <c r="B67" i="18"/>
  <c r="B66" i="18"/>
  <c r="B65" i="18"/>
  <c r="B64" i="18"/>
  <c r="B63" i="18"/>
  <c r="B62" i="18"/>
  <c r="B61" i="18"/>
  <c r="B60" i="18"/>
  <c r="B59" i="18"/>
  <c r="B58" i="18"/>
  <c r="B57" i="18"/>
  <c r="B56" i="18"/>
  <c r="B55" i="18"/>
  <c r="B54" i="18"/>
  <c r="B53" i="18"/>
  <c r="B52" i="18"/>
  <c r="B51" i="18"/>
  <c r="B50" i="18"/>
  <c r="B49" i="18"/>
  <c r="B48" i="18"/>
  <c r="B47" i="18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B6" i="18"/>
  <c r="B5" i="18"/>
  <c r="B4" i="18"/>
  <c r="B3" i="18"/>
  <c r="B2" i="18"/>
  <c r="C272" i="18"/>
  <c r="B272" i="18"/>
  <c r="D272" i="18"/>
  <c r="C267" i="18"/>
  <c r="B267" i="18"/>
  <c r="D267" i="18"/>
  <c r="C264" i="18"/>
  <c r="B264" i="18"/>
  <c r="D264" i="18"/>
  <c r="D261" i="18"/>
  <c r="C259" i="18"/>
  <c r="B259" i="18"/>
  <c r="E248" i="18"/>
  <c r="E246" i="18"/>
  <c r="E245" i="18"/>
  <c r="E244" i="18"/>
  <c r="E243" i="18"/>
  <c r="E242" i="18"/>
  <c r="E241" i="18"/>
  <c r="E240" i="18"/>
  <c r="E239" i="18"/>
  <c r="E238" i="18"/>
  <c r="E237" i="18"/>
  <c r="E236" i="18"/>
  <c r="E235" i="18"/>
  <c r="E234" i="18"/>
  <c r="E233" i="18"/>
  <c r="E232" i="18"/>
  <c r="E231" i="18"/>
  <c r="E230" i="18"/>
  <c r="E229" i="18"/>
  <c r="E228" i="18"/>
  <c r="E227" i="18"/>
  <c r="E226" i="18"/>
  <c r="E225" i="18"/>
  <c r="E224" i="18"/>
  <c r="E223" i="18"/>
  <c r="E222" i="18"/>
  <c r="E221" i="18"/>
  <c r="E220" i="18"/>
  <c r="E219" i="18"/>
  <c r="E218" i="18"/>
  <c r="E217" i="18"/>
  <c r="E216" i="18"/>
  <c r="E215" i="18"/>
  <c r="E214" i="18"/>
  <c r="E213" i="18"/>
  <c r="E212" i="18"/>
  <c r="E211" i="18"/>
  <c r="E210" i="18"/>
  <c r="E209" i="18"/>
  <c r="E208" i="18"/>
  <c r="E207" i="18"/>
  <c r="E206" i="18"/>
  <c r="E205" i="18"/>
  <c r="E204" i="18"/>
  <c r="E203" i="18"/>
  <c r="E202" i="18"/>
  <c r="E201" i="18"/>
  <c r="E200" i="18"/>
  <c r="E199" i="18"/>
  <c r="E198" i="18"/>
  <c r="E197" i="18"/>
  <c r="E196" i="18"/>
  <c r="E259" i="18"/>
  <c r="E195" i="18"/>
  <c r="E194" i="18"/>
  <c r="E193" i="18"/>
  <c r="E192" i="18"/>
  <c r="E191" i="18"/>
  <c r="E190" i="18"/>
  <c r="E189" i="18"/>
  <c r="E188" i="18"/>
  <c r="E187" i="18"/>
  <c r="E186" i="18"/>
  <c r="E185" i="18"/>
  <c r="E184" i="18"/>
  <c r="E183" i="18"/>
  <c r="E182" i="18"/>
  <c r="E181" i="18"/>
  <c r="E180" i="18"/>
  <c r="E179" i="18"/>
  <c r="E178" i="18"/>
  <c r="E177" i="18"/>
  <c r="E176" i="18"/>
  <c r="E175" i="18"/>
  <c r="E174" i="18"/>
  <c r="E173" i="18"/>
  <c r="E172" i="18"/>
  <c r="E171" i="18"/>
  <c r="E170" i="18"/>
  <c r="E169" i="18"/>
  <c r="E168" i="18"/>
  <c r="E167" i="18"/>
  <c r="E166" i="18"/>
  <c r="E165" i="18"/>
  <c r="E164" i="18"/>
  <c r="E163" i="18"/>
  <c r="E162" i="18"/>
  <c r="E161" i="18"/>
  <c r="E160" i="18"/>
  <c r="E159" i="18"/>
  <c r="E158" i="18"/>
  <c r="E157" i="18"/>
  <c r="E156" i="18"/>
  <c r="E155" i="18"/>
  <c r="E154" i="18"/>
  <c r="E153" i="18"/>
  <c r="E152" i="18"/>
  <c r="E151" i="18"/>
  <c r="E150" i="18"/>
  <c r="E149" i="18"/>
  <c r="E148" i="18"/>
  <c r="E147" i="18"/>
  <c r="E146" i="18"/>
  <c r="E145" i="18"/>
  <c r="E144" i="18"/>
  <c r="E143" i="18"/>
  <c r="E142" i="18"/>
  <c r="E141" i="18"/>
  <c r="E140" i="18"/>
  <c r="E139" i="18"/>
  <c r="E138" i="18"/>
  <c r="E137" i="18"/>
  <c r="E136" i="18"/>
  <c r="E135" i="18"/>
  <c r="E134" i="18"/>
  <c r="E133" i="18"/>
  <c r="E132" i="18"/>
  <c r="E131" i="18"/>
  <c r="E130" i="18"/>
  <c r="E129" i="18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E116" i="18"/>
  <c r="E115" i="18"/>
  <c r="E114" i="18"/>
  <c r="E113" i="18"/>
  <c r="E112" i="18"/>
  <c r="E111" i="18"/>
  <c r="E110" i="18"/>
  <c r="E109" i="18"/>
  <c r="E108" i="18"/>
  <c r="E107" i="18"/>
  <c r="E106" i="18"/>
  <c r="E105" i="18"/>
  <c r="E104" i="18"/>
  <c r="E103" i="18"/>
  <c r="E102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267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4" i="18"/>
  <c r="E3" i="18"/>
  <c r="E2" i="18"/>
  <c r="D259" i="18"/>
  <c r="B271" i="7"/>
  <c r="B266" i="7"/>
  <c r="B263" i="7"/>
  <c r="B261" i="7"/>
  <c r="B271" i="4"/>
  <c r="B266" i="4"/>
  <c r="B263" i="4"/>
  <c r="B261" i="4"/>
  <c r="B258" i="4"/>
  <c r="B271" i="17"/>
  <c r="B266" i="17"/>
  <c r="B263" i="17"/>
  <c r="B261" i="17"/>
  <c r="B258" i="17"/>
  <c r="B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C2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C172" i="7"/>
  <c r="C173" i="7"/>
  <c r="C174" i="7"/>
  <c r="C175" i="7"/>
  <c r="C176" i="7"/>
  <c r="C177" i="7"/>
  <c r="C178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E222" i="4"/>
  <c r="C223" i="4"/>
  <c r="C224" i="4"/>
  <c r="E224" i="4"/>
  <c r="C225" i="4"/>
  <c r="C226" i="4"/>
  <c r="E226" i="4"/>
  <c r="C227" i="4"/>
  <c r="C228" i="4"/>
  <c r="E228" i="4"/>
  <c r="C229" i="4"/>
  <c r="C230" i="4"/>
  <c r="E230" i="4"/>
  <c r="C231" i="4"/>
  <c r="C232" i="4"/>
  <c r="E232" i="4"/>
  <c r="C233" i="4"/>
  <c r="C234" i="4"/>
  <c r="E234" i="4"/>
  <c r="C235" i="4"/>
  <c r="C236" i="4"/>
  <c r="E236" i="4"/>
  <c r="C237" i="4"/>
  <c r="C238" i="4"/>
  <c r="E238" i="4"/>
  <c r="C239" i="4"/>
  <c r="C240" i="4"/>
  <c r="E240" i="4"/>
  <c r="C241" i="4"/>
  <c r="C242" i="4"/>
  <c r="E242" i="4"/>
  <c r="C243" i="4"/>
  <c r="C244" i="4"/>
  <c r="E244" i="4"/>
  <c r="C245" i="4"/>
  <c r="C246" i="4"/>
  <c r="E246" i="4"/>
  <c r="C248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C2" i="17"/>
  <c r="C3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108" i="17"/>
  <c r="C109" i="17"/>
  <c r="C110" i="17"/>
  <c r="C111" i="17"/>
  <c r="C112" i="17"/>
  <c r="C113" i="17"/>
  <c r="C114" i="17"/>
  <c r="C115" i="17"/>
  <c r="C116" i="17"/>
  <c r="C117" i="17"/>
  <c r="C118" i="17"/>
  <c r="C119" i="17"/>
  <c r="C120" i="17"/>
  <c r="C121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C141" i="17"/>
  <c r="C142" i="17"/>
  <c r="C143" i="17"/>
  <c r="C144" i="17"/>
  <c r="C145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4" i="17"/>
  <c r="C165" i="17"/>
  <c r="C166" i="17"/>
  <c r="C167" i="17"/>
  <c r="C168" i="17"/>
  <c r="C169" i="17"/>
  <c r="C170" i="17"/>
  <c r="C171" i="17"/>
  <c r="C172" i="17"/>
  <c r="C173" i="17"/>
  <c r="C174" i="17"/>
  <c r="C175" i="17"/>
  <c r="C176" i="17"/>
  <c r="C177" i="17"/>
  <c r="C178" i="17"/>
  <c r="C179" i="17"/>
  <c r="C180" i="17"/>
  <c r="C181" i="17"/>
  <c r="C182" i="17"/>
  <c r="C183" i="17"/>
  <c r="C184" i="17"/>
  <c r="C185" i="17"/>
  <c r="C186" i="17"/>
  <c r="C187" i="17"/>
  <c r="C188" i="17"/>
  <c r="C189" i="17"/>
  <c r="C190" i="17"/>
  <c r="C191" i="17"/>
  <c r="C192" i="17"/>
  <c r="C193" i="17"/>
  <c r="C194" i="17"/>
  <c r="C195" i="17"/>
  <c r="C196" i="17"/>
  <c r="C197" i="17"/>
  <c r="E197" i="17"/>
  <c r="C198" i="17"/>
  <c r="C199" i="17"/>
  <c r="E199" i="17"/>
  <c r="C200" i="17"/>
  <c r="C201" i="17"/>
  <c r="E201" i="17"/>
  <c r="C202" i="17"/>
  <c r="C203" i="17"/>
  <c r="E203" i="17"/>
  <c r="C204" i="17"/>
  <c r="C205" i="17"/>
  <c r="E205" i="17"/>
  <c r="C206" i="17"/>
  <c r="C207" i="17"/>
  <c r="E207" i="17"/>
  <c r="C208" i="17"/>
  <c r="C209" i="17"/>
  <c r="E209" i="17"/>
  <c r="C210" i="17"/>
  <c r="C211" i="17"/>
  <c r="E211" i="17"/>
  <c r="C212" i="17"/>
  <c r="C213" i="17"/>
  <c r="E213" i="17"/>
  <c r="C214" i="17"/>
  <c r="C215" i="17"/>
  <c r="E215" i="17"/>
  <c r="C216" i="17"/>
  <c r="C217" i="17"/>
  <c r="E217" i="17"/>
  <c r="C218" i="17"/>
  <c r="C219" i="17"/>
  <c r="E219" i="17"/>
  <c r="C220" i="17"/>
  <c r="C221" i="17"/>
  <c r="E221" i="17"/>
  <c r="C222" i="17"/>
  <c r="C223" i="17"/>
  <c r="E223" i="17"/>
  <c r="C224" i="17"/>
  <c r="C225" i="17"/>
  <c r="E225" i="17"/>
  <c r="C226" i="17"/>
  <c r="C227" i="17"/>
  <c r="E227" i="17"/>
  <c r="C228" i="17"/>
  <c r="C229" i="17"/>
  <c r="E229" i="17"/>
  <c r="C230" i="17"/>
  <c r="C231" i="17"/>
  <c r="E231" i="17"/>
  <c r="C232" i="17"/>
  <c r="C233" i="17"/>
  <c r="E233" i="17"/>
  <c r="C234" i="17"/>
  <c r="C235" i="17"/>
  <c r="E235" i="17"/>
  <c r="C236" i="17"/>
  <c r="C237" i="17"/>
  <c r="E237" i="17"/>
  <c r="C238" i="17"/>
  <c r="C239" i="17"/>
  <c r="E239" i="17"/>
  <c r="C240" i="17"/>
  <c r="C241" i="17"/>
  <c r="E241" i="17"/>
  <c r="C242" i="17"/>
  <c r="C243" i="17"/>
  <c r="E243" i="17"/>
  <c r="C244" i="17"/>
  <c r="C245" i="17"/>
  <c r="E245" i="17"/>
  <c r="C246" i="17"/>
  <c r="C247" i="17"/>
  <c r="E247" i="17"/>
  <c r="C248" i="17"/>
  <c r="B2" i="17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147" i="17"/>
  <c r="E147" i="16"/>
  <c r="C272" i="6"/>
  <c r="B272" i="6"/>
  <c r="C267" i="6"/>
  <c r="B267" i="6"/>
  <c r="D267" i="6"/>
  <c r="C264" i="6"/>
  <c r="B264" i="6"/>
  <c r="D261" i="6"/>
  <c r="C259" i="6"/>
  <c r="B259" i="6"/>
  <c r="E248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259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8" i="6"/>
  <c r="E177" i="6"/>
  <c r="E176" i="6"/>
  <c r="E175" i="6"/>
  <c r="E174" i="6"/>
  <c r="E173" i="6"/>
  <c r="E172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54" i="6"/>
  <c r="C272" i="4"/>
  <c r="B272" i="4"/>
  <c r="C267" i="4"/>
  <c r="B267" i="4"/>
  <c r="C264" i="4"/>
  <c r="B264" i="4"/>
  <c r="D261" i="4"/>
  <c r="C259" i="4"/>
  <c r="B259" i="4"/>
  <c r="D259" i="4"/>
  <c r="E248" i="4"/>
  <c r="E245" i="4"/>
  <c r="E243" i="4"/>
  <c r="E241" i="4"/>
  <c r="E239" i="4"/>
  <c r="E237" i="4"/>
  <c r="E235" i="4"/>
  <c r="E233" i="4"/>
  <c r="E231" i="4"/>
  <c r="E229" i="4"/>
  <c r="E227" i="4"/>
  <c r="E225" i="4"/>
  <c r="E223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267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2" i="4"/>
  <c r="E3" i="4"/>
  <c r="E4" i="4"/>
  <c r="E5" i="4"/>
  <c r="E264" i="4"/>
  <c r="C272" i="17"/>
  <c r="B272" i="17"/>
  <c r="D272" i="17"/>
  <c r="C267" i="17"/>
  <c r="B267" i="17"/>
  <c r="C264" i="17"/>
  <c r="B264" i="17"/>
  <c r="D261" i="17"/>
  <c r="C259" i="17"/>
  <c r="B259" i="17"/>
  <c r="E248" i="17"/>
  <c r="E246" i="17"/>
  <c r="E244" i="17"/>
  <c r="E242" i="17"/>
  <c r="E240" i="17"/>
  <c r="E238" i="17"/>
  <c r="E236" i="17"/>
  <c r="E234" i="17"/>
  <c r="E232" i="17"/>
  <c r="E230" i="17"/>
  <c r="E228" i="17"/>
  <c r="E226" i="17"/>
  <c r="E224" i="17"/>
  <c r="E222" i="17"/>
  <c r="E220" i="17"/>
  <c r="E218" i="17"/>
  <c r="E216" i="17"/>
  <c r="E214" i="17"/>
  <c r="E212" i="17"/>
  <c r="E210" i="17"/>
  <c r="E208" i="17"/>
  <c r="E206" i="17"/>
  <c r="E204" i="17"/>
  <c r="E202" i="17"/>
  <c r="E200" i="17"/>
  <c r="E198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3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267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E3" i="17"/>
  <c r="E2" i="17"/>
  <c r="C272" i="16"/>
  <c r="B272" i="16"/>
  <c r="D272" i="16"/>
  <c r="C267" i="16"/>
  <c r="B267" i="16"/>
  <c r="C264" i="16"/>
  <c r="B264" i="16"/>
  <c r="D261" i="16"/>
  <c r="C259" i="16"/>
  <c r="B259" i="16"/>
  <c r="D259" i="16"/>
  <c r="E248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8" i="16"/>
  <c r="E177" i="16"/>
  <c r="E176" i="16"/>
  <c r="E175" i="16"/>
  <c r="E174" i="16"/>
  <c r="E173" i="16"/>
  <c r="E172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54" i="16"/>
  <c r="D264" i="6"/>
  <c r="D272" i="6"/>
  <c r="D264" i="4"/>
  <c r="D267" i="4"/>
  <c r="D272" i="4"/>
  <c r="D264" i="17"/>
  <c r="D267" i="17"/>
  <c r="D267" i="16"/>
  <c r="C159" i="13"/>
  <c r="E159" i="13"/>
  <c r="C148" i="12"/>
  <c r="E148" i="12"/>
  <c r="C245" i="11"/>
  <c r="E245" i="11"/>
  <c r="C156" i="10"/>
  <c r="E156" i="10"/>
  <c r="C272" i="8"/>
  <c r="C54" i="13"/>
  <c r="E54" i="13"/>
  <c r="C64" i="13"/>
  <c r="E64" i="13"/>
  <c r="C65" i="13"/>
  <c r="E65" i="13"/>
  <c r="C66" i="13"/>
  <c r="E66" i="13"/>
  <c r="C67" i="13"/>
  <c r="E67" i="13"/>
  <c r="C68" i="13"/>
  <c r="E68" i="13"/>
  <c r="C69" i="13"/>
  <c r="E69" i="13"/>
  <c r="C70" i="13"/>
  <c r="E70" i="13"/>
  <c r="C71" i="13"/>
  <c r="E71" i="13"/>
  <c r="C72" i="13"/>
  <c r="E72" i="13"/>
  <c r="C73" i="13"/>
  <c r="E73" i="13"/>
  <c r="C74" i="13"/>
  <c r="E74" i="13"/>
  <c r="C75" i="13"/>
  <c r="E75" i="13"/>
  <c r="C76" i="13"/>
  <c r="E76" i="13"/>
  <c r="C77" i="13"/>
  <c r="E77" i="13"/>
  <c r="C78" i="13"/>
  <c r="E78" i="13"/>
  <c r="C79" i="13"/>
  <c r="E79" i="13"/>
  <c r="C80" i="13"/>
  <c r="E80" i="13"/>
  <c r="C81" i="13"/>
  <c r="E81" i="13"/>
  <c r="C82" i="13"/>
  <c r="E82" i="13"/>
  <c r="C83" i="13"/>
  <c r="E83" i="13"/>
  <c r="C84" i="13"/>
  <c r="E84" i="13"/>
  <c r="C85" i="13"/>
  <c r="E85" i="13"/>
  <c r="C86" i="13"/>
  <c r="E86" i="13"/>
  <c r="C87" i="13"/>
  <c r="E87" i="13"/>
  <c r="C88" i="13"/>
  <c r="E88" i="13"/>
  <c r="C89" i="13"/>
  <c r="E89" i="13"/>
  <c r="C90" i="13"/>
  <c r="E90" i="13"/>
  <c r="C91" i="13"/>
  <c r="E91" i="13"/>
  <c r="C92" i="13"/>
  <c r="E92" i="13"/>
  <c r="C93" i="13"/>
  <c r="E93" i="13"/>
  <c r="C94" i="13"/>
  <c r="E94" i="13"/>
  <c r="C95" i="13"/>
  <c r="E95" i="13"/>
  <c r="C96" i="13"/>
  <c r="E96" i="13"/>
  <c r="C97" i="13"/>
  <c r="E97" i="13"/>
  <c r="C98" i="13"/>
  <c r="E98" i="13"/>
  <c r="C99" i="13"/>
  <c r="E99" i="13"/>
  <c r="C100" i="13"/>
  <c r="E100" i="13"/>
  <c r="C101" i="13"/>
  <c r="E101" i="13"/>
  <c r="C102" i="13"/>
  <c r="E102" i="13"/>
  <c r="C103" i="13"/>
  <c r="E103" i="13"/>
  <c r="C104" i="13"/>
  <c r="E104" i="13"/>
  <c r="C105" i="13"/>
  <c r="E105" i="13"/>
  <c r="C106" i="13"/>
  <c r="E106" i="13"/>
  <c r="C107" i="13"/>
  <c r="E107" i="13"/>
  <c r="C108" i="13"/>
  <c r="E108" i="13"/>
  <c r="C109" i="13"/>
  <c r="E109" i="13"/>
  <c r="C110" i="13"/>
  <c r="E110" i="13"/>
  <c r="C111" i="13"/>
  <c r="E111" i="13"/>
  <c r="C112" i="13"/>
  <c r="E112" i="13"/>
  <c r="C113" i="13"/>
  <c r="E113" i="13"/>
  <c r="C114" i="13"/>
  <c r="E114" i="13"/>
  <c r="C115" i="13"/>
  <c r="E115" i="13"/>
  <c r="C116" i="13"/>
  <c r="E116" i="13"/>
  <c r="C117" i="13"/>
  <c r="E117" i="13"/>
  <c r="C118" i="13"/>
  <c r="E118" i="13"/>
  <c r="C119" i="13"/>
  <c r="E119" i="13"/>
  <c r="C120" i="13"/>
  <c r="E120" i="13"/>
  <c r="C121" i="13"/>
  <c r="E121" i="13"/>
  <c r="C122" i="13"/>
  <c r="E122" i="13"/>
  <c r="C123" i="13"/>
  <c r="E123" i="13"/>
  <c r="C124" i="13"/>
  <c r="E124" i="13"/>
  <c r="C125" i="13"/>
  <c r="E125" i="13"/>
  <c r="C126" i="13"/>
  <c r="E126" i="13"/>
  <c r="C127" i="13"/>
  <c r="E127" i="13"/>
  <c r="C128" i="13"/>
  <c r="E128" i="13"/>
  <c r="C129" i="13"/>
  <c r="E129" i="13"/>
  <c r="C130" i="13"/>
  <c r="E130" i="13"/>
  <c r="C131" i="13"/>
  <c r="E131" i="13"/>
  <c r="C132" i="13"/>
  <c r="E132" i="13"/>
  <c r="C133" i="13"/>
  <c r="E133" i="13"/>
  <c r="C134" i="13"/>
  <c r="E134" i="13"/>
  <c r="C135" i="13"/>
  <c r="E135" i="13"/>
  <c r="C136" i="13"/>
  <c r="E136" i="13"/>
  <c r="C137" i="13"/>
  <c r="E137" i="13"/>
  <c r="C138" i="13"/>
  <c r="E138" i="13"/>
  <c r="C139" i="13"/>
  <c r="E139" i="13"/>
  <c r="C140" i="13"/>
  <c r="E140" i="13"/>
  <c r="C141" i="13"/>
  <c r="E141" i="13"/>
  <c r="C142" i="13"/>
  <c r="E142" i="13"/>
  <c r="C143" i="13"/>
  <c r="E143" i="13"/>
  <c r="C144" i="13"/>
  <c r="E144" i="13"/>
  <c r="C145" i="13"/>
  <c r="E145" i="13"/>
  <c r="C146" i="13"/>
  <c r="E146" i="13"/>
  <c r="C147" i="13"/>
  <c r="E147" i="13"/>
  <c r="C148" i="13"/>
  <c r="E148" i="13"/>
  <c r="C149" i="13"/>
  <c r="E149" i="13"/>
  <c r="C150" i="13"/>
  <c r="E150" i="13"/>
  <c r="C151" i="13"/>
  <c r="E151" i="13"/>
  <c r="C152" i="13"/>
  <c r="E152" i="13"/>
  <c r="C153" i="13"/>
  <c r="E153" i="13"/>
  <c r="C154" i="13"/>
  <c r="E154" i="13"/>
  <c r="C155" i="13"/>
  <c r="E155" i="13"/>
  <c r="C156" i="13"/>
  <c r="E156" i="13"/>
  <c r="C157" i="13"/>
  <c r="E157" i="13"/>
  <c r="C158" i="13"/>
  <c r="E158" i="13"/>
  <c r="C160" i="13"/>
  <c r="E160" i="13"/>
  <c r="C161" i="13"/>
  <c r="E161" i="13"/>
  <c r="C162" i="13"/>
  <c r="E162" i="13"/>
  <c r="C163" i="13"/>
  <c r="E163" i="13"/>
  <c r="C164" i="13"/>
  <c r="E164" i="13"/>
  <c r="C165" i="13"/>
  <c r="E165" i="13"/>
  <c r="C166" i="13"/>
  <c r="E166" i="13"/>
  <c r="C248" i="13"/>
  <c r="E248" i="13"/>
  <c r="C2" i="13"/>
  <c r="E2" i="13"/>
  <c r="C3" i="13"/>
  <c r="E3" i="13"/>
  <c r="C4" i="13"/>
  <c r="E4" i="13"/>
  <c r="C5" i="13"/>
  <c r="E5" i="13"/>
  <c r="C6" i="13"/>
  <c r="E6" i="13"/>
  <c r="C7" i="13"/>
  <c r="E7" i="13"/>
  <c r="C8" i="13"/>
  <c r="E8" i="13"/>
  <c r="C9" i="13"/>
  <c r="E9" i="13"/>
  <c r="C10" i="13"/>
  <c r="E10" i="13"/>
  <c r="C11" i="13"/>
  <c r="E11" i="13"/>
  <c r="C12" i="13"/>
  <c r="E12" i="13"/>
  <c r="C13" i="13"/>
  <c r="E13" i="13"/>
  <c r="C14" i="13"/>
  <c r="E14" i="13"/>
  <c r="C15" i="13"/>
  <c r="E15" i="13"/>
  <c r="C16" i="13"/>
  <c r="E16" i="13"/>
  <c r="C17" i="13"/>
  <c r="E17" i="13"/>
  <c r="C18" i="13"/>
  <c r="E18" i="13"/>
  <c r="C19" i="13"/>
  <c r="E19" i="13"/>
  <c r="C20" i="13"/>
  <c r="E20" i="13"/>
  <c r="C21" i="13"/>
  <c r="E21" i="13"/>
  <c r="C22" i="13"/>
  <c r="E22" i="13"/>
  <c r="C23" i="13"/>
  <c r="E23" i="13"/>
  <c r="C24" i="13"/>
  <c r="E24" i="13"/>
  <c r="C25" i="13"/>
  <c r="E25" i="13"/>
  <c r="C26" i="13"/>
  <c r="E26" i="13"/>
  <c r="C27" i="13"/>
  <c r="E27" i="13"/>
  <c r="C28" i="13"/>
  <c r="E28" i="13"/>
  <c r="C29" i="13"/>
  <c r="E29" i="13"/>
  <c r="C30" i="13"/>
  <c r="E30" i="13"/>
  <c r="C31" i="13"/>
  <c r="E31" i="13"/>
  <c r="C32" i="13"/>
  <c r="E32" i="13"/>
  <c r="C33" i="13"/>
  <c r="E33" i="13"/>
  <c r="C34" i="13"/>
  <c r="E34" i="13"/>
  <c r="C35" i="13"/>
  <c r="E35" i="13"/>
  <c r="C36" i="13"/>
  <c r="E36" i="13"/>
  <c r="C37" i="13"/>
  <c r="E37" i="13"/>
  <c r="C38" i="13"/>
  <c r="E38" i="13"/>
  <c r="C39" i="13"/>
  <c r="E39" i="13"/>
  <c r="C40" i="13"/>
  <c r="E40" i="13"/>
  <c r="C41" i="13"/>
  <c r="E41" i="13"/>
  <c r="C42" i="13"/>
  <c r="E42" i="13"/>
  <c r="C43" i="13"/>
  <c r="E43" i="13"/>
  <c r="C44" i="13"/>
  <c r="E44" i="13"/>
  <c r="C45" i="13"/>
  <c r="E45" i="13"/>
  <c r="C46" i="13"/>
  <c r="E46" i="13"/>
  <c r="C47" i="13"/>
  <c r="E47" i="13"/>
  <c r="C48" i="13"/>
  <c r="E48" i="13"/>
  <c r="C49" i="13"/>
  <c r="E49" i="13"/>
  <c r="C50" i="13"/>
  <c r="E50" i="13"/>
  <c r="C51" i="13"/>
  <c r="E51" i="13"/>
  <c r="C52" i="13"/>
  <c r="E52" i="13"/>
  <c r="C53" i="13"/>
  <c r="E53" i="13"/>
  <c r="C55" i="13"/>
  <c r="E55" i="13"/>
  <c r="C56" i="13"/>
  <c r="E56" i="13"/>
  <c r="C57" i="13"/>
  <c r="E57" i="13"/>
  <c r="C58" i="13"/>
  <c r="E58" i="13"/>
  <c r="C59" i="13"/>
  <c r="E59" i="13"/>
  <c r="C60" i="13"/>
  <c r="E60" i="13"/>
  <c r="C61" i="13"/>
  <c r="E61" i="13"/>
  <c r="C62" i="13"/>
  <c r="E62" i="13"/>
  <c r="C63" i="13"/>
  <c r="E63" i="13"/>
  <c r="C167" i="13"/>
  <c r="E167" i="13"/>
  <c r="C168" i="13"/>
  <c r="E168" i="13"/>
  <c r="C169" i="13"/>
  <c r="E169" i="13"/>
  <c r="C170" i="13"/>
  <c r="E170" i="13"/>
  <c r="C171" i="13"/>
  <c r="E171" i="13"/>
  <c r="C179" i="13"/>
  <c r="E179" i="13"/>
  <c r="C196" i="13"/>
  <c r="E196" i="13"/>
  <c r="C197" i="13"/>
  <c r="E197" i="13"/>
  <c r="C198" i="13"/>
  <c r="E198" i="13"/>
  <c r="C199" i="13"/>
  <c r="E199" i="13"/>
  <c r="C200" i="13"/>
  <c r="E200" i="13"/>
  <c r="C201" i="13"/>
  <c r="E201" i="13"/>
  <c r="C202" i="13"/>
  <c r="E202" i="13"/>
  <c r="C203" i="13"/>
  <c r="E203" i="13"/>
  <c r="C204" i="13"/>
  <c r="E204" i="13"/>
  <c r="C205" i="13"/>
  <c r="E205" i="13"/>
  <c r="C206" i="13"/>
  <c r="E206" i="13"/>
  <c r="C207" i="13"/>
  <c r="E207" i="13"/>
  <c r="C208" i="13"/>
  <c r="E208" i="13"/>
  <c r="C209" i="13"/>
  <c r="E209" i="13"/>
  <c r="C210" i="13"/>
  <c r="E210" i="13"/>
  <c r="C211" i="13"/>
  <c r="E211" i="13"/>
  <c r="C212" i="13"/>
  <c r="E212" i="13"/>
  <c r="C213" i="13"/>
  <c r="E213" i="13"/>
  <c r="C214" i="13"/>
  <c r="E214" i="13"/>
  <c r="C215" i="13"/>
  <c r="E215" i="13"/>
  <c r="C216" i="13"/>
  <c r="E216" i="13"/>
  <c r="C217" i="13"/>
  <c r="E217" i="13"/>
  <c r="C218" i="13"/>
  <c r="E218" i="13"/>
  <c r="C219" i="13"/>
  <c r="E219" i="13"/>
  <c r="C220" i="13"/>
  <c r="E220" i="13"/>
  <c r="C221" i="13"/>
  <c r="E221" i="13"/>
  <c r="C222" i="13"/>
  <c r="E222" i="13"/>
  <c r="C223" i="13"/>
  <c r="E223" i="13"/>
  <c r="C224" i="13"/>
  <c r="E224" i="13"/>
  <c r="C225" i="13"/>
  <c r="E225" i="13"/>
  <c r="C226" i="13"/>
  <c r="E226" i="13"/>
  <c r="C227" i="13"/>
  <c r="E227" i="13"/>
  <c r="C228" i="13"/>
  <c r="E228" i="13"/>
  <c r="C229" i="13"/>
  <c r="E229" i="13"/>
  <c r="C230" i="13"/>
  <c r="E230" i="13"/>
  <c r="C231" i="13"/>
  <c r="E231" i="13"/>
  <c r="C232" i="13"/>
  <c r="E232" i="13"/>
  <c r="C233" i="13"/>
  <c r="E233" i="13"/>
  <c r="C234" i="13"/>
  <c r="E234" i="13"/>
  <c r="C235" i="13"/>
  <c r="E235" i="13"/>
  <c r="C236" i="13"/>
  <c r="E236" i="13"/>
  <c r="C237" i="13"/>
  <c r="E237" i="13"/>
  <c r="C238" i="13"/>
  <c r="E238" i="13"/>
  <c r="C239" i="13"/>
  <c r="E239" i="13"/>
  <c r="C240" i="13"/>
  <c r="E240" i="13"/>
  <c r="C241" i="13"/>
  <c r="E241" i="13"/>
  <c r="C242" i="13"/>
  <c r="E242" i="13"/>
  <c r="C243" i="13"/>
  <c r="E243" i="13"/>
  <c r="C244" i="13"/>
  <c r="E244" i="13"/>
  <c r="C245" i="13"/>
  <c r="E245" i="13"/>
  <c r="C246" i="13"/>
  <c r="E246" i="13"/>
  <c r="D261" i="7"/>
  <c r="B271" i="13"/>
  <c r="B272" i="13"/>
  <c r="B266" i="13"/>
  <c r="B263" i="13"/>
  <c r="B264" i="13"/>
  <c r="C264" i="13"/>
  <c r="D264" i="13"/>
  <c r="B261" i="13"/>
  <c r="B258" i="13"/>
  <c r="B259" i="13"/>
  <c r="C172" i="13"/>
  <c r="E172" i="13"/>
  <c r="C173" i="13"/>
  <c r="E173" i="13"/>
  <c r="C174" i="13"/>
  <c r="E174" i="13"/>
  <c r="C175" i="13"/>
  <c r="E175" i="13"/>
  <c r="C176" i="13"/>
  <c r="E176" i="13"/>
  <c r="C177" i="13"/>
  <c r="E177" i="13"/>
  <c r="C178" i="13"/>
  <c r="C180" i="13"/>
  <c r="E180" i="13"/>
  <c r="C181" i="13"/>
  <c r="E181" i="13"/>
  <c r="C182" i="13"/>
  <c r="E182" i="13"/>
  <c r="C183" i="13"/>
  <c r="E183" i="13"/>
  <c r="C184" i="13"/>
  <c r="E184" i="13"/>
  <c r="C185" i="13"/>
  <c r="E185" i="13"/>
  <c r="C186" i="13"/>
  <c r="E186" i="13"/>
  <c r="C187" i="13"/>
  <c r="C188" i="13"/>
  <c r="E188" i="13"/>
  <c r="C189" i="13"/>
  <c r="E189" i="13"/>
  <c r="C190" i="13"/>
  <c r="E190" i="13"/>
  <c r="C191" i="13"/>
  <c r="E191" i="13"/>
  <c r="C192" i="13"/>
  <c r="E192" i="13"/>
  <c r="C193" i="13"/>
  <c r="E193" i="13"/>
  <c r="C194" i="13"/>
  <c r="E194" i="13"/>
  <c r="C195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8" i="13"/>
  <c r="B2" i="13"/>
  <c r="E178" i="13"/>
  <c r="E187" i="13"/>
  <c r="E195" i="13"/>
  <c r="C259" i="13"/>
  <c r="D261" i="13"/>
  <c r="B267" i="13"/>
  <c r="C267" i="13"/>
  <c r="D267" i="13"/>
  <c r="C272" i="13"/>
  <c r="D272" i="13"/>
  <c r="B271" i="12"/>
  <c r="B266" i="12"/>
  <c r="B267" i="12"/>
  <c r="B263" i="12"/>
  <c r="B261" i="12"/>
  <c r="D261" i="12"/>
  <c r="B258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8" i="12"/>
  <c r="B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8" i="12"/>
  <c r="B2" i="12"/>
  <c r="C2" i="12"/>
  <c r="E2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8" i="12"/>
  <c r="B259" i="12"/>
  <c r="C259" i="12"/>
  <c r="D259" i="12"/>
  <c r="B264" i="12"/>
  <c r="C264" i="12"/>
  <c r="D264" i="12"/>
  <c r="C267" i="12"/>
  <c r="B272" i="12"/>
  <c r="C272" i="12"/>
  <c r="D272" i="12"/>
  <c r="B271" i="11"/>
  <c r="B266" i="11"/>
  <c r="B263" i="11"/>
  <c r="B264" i="11"/>
  <c r="B261" i="11"/>
  <c r="B258" i="11"/>
  <c r="B259" i="11"/>
  <c r="C259" i="11"/>
  <c r="D259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6" i="11"/>
  <c r="C248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8" i="11"/>
  <c r="B2" i="11"/>
  <c r="C2" i="11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6" i="11"/>
  <c r="E248" i="11"/>
  <c r="D261" i="11"/>
  <c r="C264" i="11"/>
  <c r="B267" i="11"/>
  <c r="C267" i="11"/>
  <c r="D267" i="11"/>
  <c r="B272" i="11"/>
  <c r="C272" i="11"/>
  <c r="D272" i="11"/>
  <c r="B271" i="10"/>
  <c r="B272" i="10"/>
  <c r="B266" i="10"/>
  <c r="B263" i="10"/>
  <c r="B264" i="10"/>
  <c r="B261" i="10"/>
  <c r="B258" i="10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8" i="10"/>
  <c r="C3" i="10"/>
  <c r="E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8" i="10"/>
  <c r="B2" i="10"/>
  <c r="C2" i="10"/>
  <c r="E2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8" i="10"/>
  <c r="B259" i="10"/>
  <c r="C259" i="10"/>
  <c r="D259" i="10"/>
  <c r="D261" i="10"/>
  <c r="C264" i="10"/>
  <c r="B267" i="10"/>
  <c r="C267" i="10"/>
  <c r="D267" i="10"/>
  <c r="E267" i="10"/>
  <c r="C272" i="10"/>
  <c r="B271" i="9"/>
  <c r="B272" i="9"/>
  <c r="B266" i="9"/>
  <c r="B263" i="9"/>
  <c r="B264" i="9"/>
  <c r="C264" i="9"/>
  <c r="D264" i="9"/>
  <c r="B261" i="9"/>
  <c r="B258" i="9"/>
  <c r="B259" i="9"/>
  <c r="C259" i="9"/>
  <c r="D259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" i="9"/>
  <c r="E2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D261" i="9"/>
  <c r="B267" i="9"/>
  <c r="C267" i="9"/>
  <c r="D267" i="9"/>
  <c r="C272" i="9"/>
  <c r="B271" i="8"/>
  <c r="B266" i="8"/>
  <c r="B263" i="8"/>
  <c r="B258" i="8"/>
  <c r="B259" i="8"/>
  <c r="C259" i="8"/>
  <c r="D259" i="8"/>
  <c r="B261" i="8"/>
  <c r="B272" i="8"/>
  <c r="D272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5" i="8"/>
  <c r="E56" i="8"/>
  <c r="E57" i="8"/>
  <c r="E58" i="8"/>
  <c r="E59" i="8"/>
  <c r="E60" i="8"/>
  <c r="E61" i="8"/>
  <c r="E62" i="8"/>
  <c r="E63" i="8"/>
  <c r="E167" i="8"/>
  <c r="E168" i="8"/>
  <c r="E169" i="8"/>
  <c r="E170" i="8"/>
  <c r="E171" i="8"/>
  <c r="E179" i="8"/>
  <c r="E247" i="8"/>
  <c r="E54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248" i="8"/>
  <c r="E267" i="8"/>
  <c r="C267" i="8"/>
  <c r="B267" i="8"/>
  <c r="D267" i="8"/>
  <c r="H267" i="8"/>
  <c r="C264" i="8"/>
  <c r="B264" i="8"/>
  <c r="D264" i="8"/>
  <c r="D261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8" i="8"/>
  <c r="E177" i="8"/>
  <c r="E176" i="8"/>
  <c r="E175" i="8"/>
  <c r="E174" i="8"/>
  <c r="E173" i="8"/>
  <c r="E172" i="8"/>
  <c r="C259" i="7"/>
  <c r="B258" i="7"/>
  <c r="B259" i="7"/>
  <c r="D259" i="7"/>
  <c r="C272" i="7"/>
  <c r="B272" i="7"/>
  <c r="D272" i="7"/>
  <c r="C264" i="7"/>
  <c r="B264" i="7"/>
  <c r="D264" i="7"/>
  <c r="C267" i="7"/>
  <c r="B267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8" i="7"/>
  <c r="E177" i="7"/>
  <c r="E176" i="7"/>
  <c r="E175" i="7"/>
  <c r="E174" i="7"/>
  <c r="E173" i="7"/>
  <c r="E172" i="7"/>
  <c r="D259" i="17"/>
  <c r="D267" i="12"/>
  <c r="D259" i="13"/>
  <c r="D268" i="13"/>
  <c r="D268" i="12"/>
  <c r="D264" i="11"/>
  <c r="D272" i="10"/>
  <c r="H267" i="10"/>
  <c r="D264" i="10"/>
  <c r="D268" i="10"/>
  <c r="D268" i="11"/>
  <c r="D272" i="9"/>
  <c r="D268" i="9"/>
  <c r="D267" i="7"/>
  <c r="D268" i="7"/>
  <c r="D268" i="8"/>
  <c r="D259" i="6"/>
  <c r="D268" i="6"/>
  <c r="D268" i="18"/>
  <c r="H267" i="4"/>
  <c r="D268" i="4"/>
  <c r="H259" i="18"/>
  <c r="H267" i="17"/>
  <c r="D268" i="17"/>
  <c r="H264" i="4"/>
  <c r="E259" i="12"/>
  <c r="H259" i="12"/>
  <c r="E267" i="12"/>
  <c r="E259" i="11"/>
  <c r="H259" i="11"/>
  <c r="E267" i="11"/>
  <c r="H267" i="11"/>
  <c r="E264" i="12"/>
  <c r="E268" i="12"/>
  <c r="E259" i="10"/>
  <c r="H259" i="10"/>
  <c r="E264" i="11"/>
  <c r="E259" i="9"/>
  <c r="H259" i="9"/>
  <c r="E267" i="9"/>
  <c r="H267" i="9"/>
  <c r="E264" i="10"/>
  <c r="H264" i="10"/>
  <c r="E264" i="8"/>
  <c r="H264" i="8"/>
  <c r="E259" i="8"/>
  <c r="H259" i="8"/>
  <c r="E264" i="9"/>
  <c r="E268" i="9"/>
  <c r="E259" i="7"/>
  <c r="H259" i="7"/>
  <c r="E264" i="7"/>
  <c r="H264" i="7"/>
  <c r="E264" i="18"/>
  <c r="E259" i="16"/>
  <c r="D264" i="16"/>
  <c r="E259" i="4"/>
  <c r="E264" i="17"/>
  <c r="H264" i="17"/>
  <c r="E267" i="16"/>
  <c r="H267" i="16"/>
  <c r="E259" i="17"/>
  <c r="E264" i="13"/>
  <c r="H264" i="13"/>
  <c r="E259" i="13"/>
  <c r="H259" i="13"/>
  <c r="E267" i="13"/>
  <c r="H267" i="13"/>
  <c r="H267" i="12"/>
  <c r="H264" i="11"/>
  <c r="E268" i="11"/>
  <c r="H264" i="12"/>
  <c r="E268" i="10"/>
  <c r="H264" i="9"/>
  <c r="E268" i="4"/>
  <c r="H259" i="4"/>
  <c r="E268" i="17"/>
  <c r="H259" i="17"/>
  <c r="E268" i="13"/>
  <c r="H267" i="18"/>
  <c r="H264" i="6"/>
  <c r="H259" i="6"/>
  <c r="E268" i="18"/>
  <c r="H264" i="18"/>
  <c r="E267" i="6"/>
  <c r="E268" i="6"/>
  <c r="H259" i="16"/>
  <c r="D268" i="16"/>
  <c r="E264" i="16"/>
  <c r="E268" i="16"/>
  <c r="H264" i="16"/>
  <c r="E268" i="8"/>
  <c r="H267" i="7"/>
  <c r="E268" i="7"/>
  <c r="H267" i="6"/>
</calcChain>
</file>

<file path=xl/sharedStrings.xml><?xml version="1.0" encoding="utf-8"?>
<sst xmlns="http://schemas.openxmlformats.org/spreadsheetml/2006/main" count="572" uniqueCount="79">
  <si>
    <t>№</t>
  </si>
  <si>
    <t>новый</t>
  </si>
  <si>
    <t>1-69 уч.</t>
  </si>
  <si>
    <t>Разница</t>
  </si>
  <si>
    <t>ПУ</t>
  </si>
  <si>
    <t>ПКУ 10</t>
  </si>
  <si>
    <t>Правл.</t>
  </si>
  <si>
    <t>53-56</t>
  </si>
  <si>
    <t>41-43</t>
  </si>
  <si>
    <t>47-49</t>
  </si>
  <si>
    <t>МД</t>
  </si>
  <si>
    <t>Бочка</t>
  </si>
  <si>
    <t>Нов. Поле</t>
  </si>
  <si>
    <t>общ факт потр</t>
  </si>
  <si>
    <t>Сатино</t>
  </si>
  <si>
    <t>Сторож</t>
  </si>
  <si>
    <t>Скваж</t>
  </si>
  <si>
    <t>май</t>
  </si>
  <si>
    <t>Заполнить</t>
  </si>
  <si>
    <t>нет счетчика на столбе</t>
  </si>
  <si>
    <t>не заполнять</t>
  </si>
  <si>
    <t>Спалился</t>
  </si>
  <si>
    <t>пустой участок</t>
  </si>
  <si>
    <t>шт</t>
  </si>
  <si>
    <t>час</t>
  </si>
  <si>
    <t>потребл. за мес.</t>
  </si>
  <si>
    <t>потребл. за мес</t>
  </si>
  <si>
    <t>Вода</t>
  </si>
  <si>
    <t>июнь</t>
  </si>
  <si>
    <t>апрель</t>
  </si>
  <si>
    <t>ПУ осв.</t>
  </si>
  <si>
    <t>Пу осв.</t>
  </si>
  <si>
    <t>Фонари</t>
  </si>
  <si>
    <t>июль</t>
  </si>
  <si>
    <t>Август</t>
  </si>
  <si>
    <t>Июль</t>
  </si>
  <si>
    <t>Июнь</t>
  </si>
  <si>
    <t>Сентябрь</t>
  </si>
  <si>
    <t>Октябрь</t>
  </si>
  <si>
    <t>Ноябрь</t>
  </si>
  <si>
    <t>Декабрь</t>
  </si>
  <si>
    <t xml:space="preserve">Ответственный за снятие показаний </t>
  </si>
  <si>
    <t>_________________________  ( _____________________ )</t>
  </si>
  <si>
    <t>Стафеева Е.В.</t>
  </si>
  <si>
    <t>Меркурий 230 АМ-03  № 25471781</t>
  </si>
  <si>
    <t>Новое поле</t>
  </si>
  <si>
    <t>1-77,</t>
  </si>
  <si>
    <t>Меркурий 230 АМ-03  № 25471825</t>
  </si>
  <si>
    <t>Меркурий 230 АМ-03  № 19418887</t>
  </si>
  <si>
    <t>Энергомера СЕ 101    № 124539496</t>
  </si>
  <si>
    <t>Освещение</t>
  </si>
  <si>
    <t xml:space="preserve">СЭТ-4М.03М01.          №0811120485 </t>
  </si>
  <si>
    <t>Общий Сатино</t>
  </si>
  <si>
    <t>Май</t>
  </si>
  <si>
    <t>не продан</t>
  </si>
  <si>
    <t>СНТ Винт</t>
  </si>
  <si>
    <t>Январь</t>
  </si>
  <si>
    <t>Февраль</t>
  </si>
  <si>
    <t>Март</t>
  </si>
  <si>
    <t>Апрель</t>
  </si>
  <si>
    <t>индивидуал, не вынес счетчик</t>
  </si>
  <si>
    <t>ПКУ 10 нов</t>
  </si>
  <si>
    <t>показ.17463, потр.6873кВт/мес</t>
  </si>
  <si>
    <t>показ.20867, потр.3404кВт/мес</t>
  </si>
  <si>
    <t>показ.21639, потр.772КВт/мес</t>
  </si>
  <si>
    <t>4D+7L</t>
  </si>
  <si>
    <t>8D+7L</t>
  </si>
  <si>
    <t>показ.24051, потр.2412КВт/мес</t>
  </si>
  <si>
    <t>показ.8071 потр.637квт/мес.</t>
  </si>
  <si>
    <t>закрыто</t>
  </si>
  <si>
    <t>показ8537, потр 466квт/мес</t>
  </si>
  <si>
    <t>(103526)показ.25722 потр.1671квт/мес</t>
  </si>
  <si>
    <t>показ 16618, потр 601 квт/мес</t>
  </si>
  <si>
    <t>(22173)показ 8830 потр 293квт/мес</t>
  </si>
  <si>
    <t>4D+9L</t>
  </si>
  <si>
    <t>1D+11L</t>
  </si>
  <si>
    <t>1-77 уч.</t>
  </si>
  <si>
    <t>показ.17405 потр.787квт/мес</t>
  </si>
  <si>
    <t>20185/1824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</si>
</sst>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₽_-;\-* #,##0.00\ _₽_-;_-* &quot;-&quot;??\ _₽_-;_-@_-"/>
    <numFmt numFmtId="165" formatCode="_-* #,##0\ _₽_-;\-* #,##0\ _₽_-;_-* &quot;-&quot;??\ _₽_-;_-@_-"/>
    <numFmt numFmtId="166" formatCode="0.0"/>
    <numFmt numFmtId="167" formatCode="0.000"/>
    <numFmt numFmtId="168" formatCode="_-* #,##0.0\ _₽_-;\-* #,##0.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2"/>
      <name val="Calibri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  <font>
      <sz val="10"/>
      <color indexed="72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</font>
    <font>
      <sz val="20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3">
    <xf numFmtId="0" fontId="0" fillId="0" borderId="0" xfId="0"/>
    <xf numFmtId="0" fontId="1" fillId="0" borderId="0" xfId="0" applyFont="1" applyBorder="1" applyAlignment="1" applyProtection="1">
      <alignment horizontal="center"/>
    </xf>
    <xf numFmtId="16" fontId="1" fillId="0" borderId="11" xfId="0" applyNumberFormat="1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65" fontId="1" fillId="0" borderId="2" xfId="1" applyNumberFormat="1" applyFont="1" applyBorder="1" applyAlignment="1" applyProtection="1">
      <alignment horizontal="center"/>
    </xf>
    <xf numFmtId="165" fontId="1" fillId="0" borderId="8" xfId="1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165" fontId="1" fillId="0" borderId="0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165" fontId="1" fillId="0" borderId="13" xfId="0" applyNumberFormat="1" applyFont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165" fontId="1" fillId="0" borderId="0" xfId="1" applyNumberFormat="1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0" xfId="0" applyFill="1"/>
    <xf numFmtId="0" fontId="1" fillId="0" borderId="19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vertical="center"/>
    </xf>
    <xf numFmtId="0" fontId="0" fillId="0" borderId="27" xfId="0" quotePrefix="1" applyFont="1" applyBorder="1" applyAlignment="1" applyProtection="1">
      <alignment horizontal="center" vertical="center"/>
    </xf>
    <xf numFmtId="0" fontId="0" fillId="0" borderId="3" xfId="0" quotePrefix="1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vertical="center"/>
    </xf>
    <xf numFmtId="0" fontId="0" fillId="0" borderId="2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vertical="center"/>
    </xf>
    <xf numFmtId="0" fontId="0" fillId="0" borderId="29" xfId="0" quotePrefix="1" applyFont="1" applyBorder="1" applyAlignment="1" applyProtection="1">
      <alignment horizontal="center" vertical="center"/>
    </xf>
    <xf numFmtId="166" fontId="0" fillId="0" borderId="28" xfId="0" applyNumberFormat="1" applyFont="1" applyBorder="1" applyProtection="1"/>
    <xf numFmtId="0" fontId="0" fillId="0" borderId="28" xfId="0" applyFont="1" applyFill="1" applyBorder="1" applyAlignment="1" applyProtection="1">
      <alignment vertical="center"/>
    </xf>
    <xf numFmtId="2" fontId="0" fillId="0" borderId="28" xfId="0" applyNumberFormat="1" applyFont="1" applyBorder="1" applyAlignment="1" applyProtection="1">
      <alignment vertical="center"/>
    </xf>
    <xf numFmtId="0" fontId="0" fillId="0" borderId="29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right" vertical="center"/>
    </xf>
    <xf numFmtId="0" fontId="0" fillId="5" borderId="28" xfId="0" applyFont="1" applyFill="1" applyBorder="1" applyAlignment="1" applyProtection="1">
      <alignment vertical="center"/>
    </xf>
    <xf numFmtId="167" fontId="0" fillId="0" borderId="28" xfId="0" applyNumberFormat="1" applyFont="1" applyBorder="1" applyAlignment="1" applyProtection="1">
      <alignment vertical="center"/>
    </xf>
    <xf numFmtId="0" fontId="0" fillId="0" borderId="1" xfId="0" applyFont="1" applyBorder="1" applyAlignment="1" applyProtection="1">
      <alignment horizontal="center"/>
    </xf>
    <xf numFmtId="0" fontId="5" fillId="0" borderId="30" xfId="0" applyFont="1" applyBorder="1" applyAlignment="1" applyProtection="1">
      <alignment vertical="center"/>
    </xf>
    <xf numFmtId="0" fontId="0" fillId="0" borderId="31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6" fillId="0" borderId="32" xfId="0" applyFont="1" applyBorder="1" applyAlignment="1" applyProtection="1">
      <alignment horizontal="right" vertical="center"/>
    </xf>
    <xf numFmtId="0" fontId="0" fillId="0" borderId="33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right" vertical="center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</xf>
    <xf numFmtId="0" fontId="0" fillId="0" borderId="21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6" xfId="0" applyFont="1" applyFill="1" applyBorder="1" applyAlignment="1" applyProtection="1">
      <alignment vertical="center"/>
      <protection locked="0"/>
    </xf>
    <xf numFmtId="0" fontId="0" fillId="0" borderId="29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</xf>
    <xf numFmtId="0" fontId="0" fillId="0" borderId="31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0" borderId="22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right" vertical="center"/>
    </xf>
    <xf numFmtId="0" fontId="0" fillId="0" borderId="0" xfId="0" applyFont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0" fontId="0" fillId="0" borderId="7" xfId="0" applyFont="1" applyFill="1" applyBorder="1" applyAlignment="1" applyProtection="1">
      <alignment horizontal="center"/>
      <protection locked="0"/>
    </xf>
    <xf numFmtId="2" fontId="0" fillId="0" borderId="28" xfId="0" applyNumberFormat="1" applyFont="1" applyFill="1" applyBorder="1" applyAlignment="1" applyProtection="1">
      <alignment vertical="center"/>
    </xf>
    <xf numFmtId="0" fontId="6" fillId="0" borderId="28" xfId="0" applyFont="1" applyBorder="1" applyAlignment="1" applyProtection="1">
      <alignment vertical="center"/>
    </xf>
    <xf numFmtId="0" fontId="6" fillId="0" borderId="30" xfId="0" applyFont="1" applyBorder="1" applyAlignment="1" applyProtection="1">
      <alignment horizontal="right" vertical="center"/>
    </xf>
    <xf numFmtId="0" fontId="0" fillId="0" borderId="34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 vertical="center"/>
    </xf>
    <xf numFmtId="0" fontId="0" fillId="3" borderId="28" xfId="0" applyFont="1" applyFill="1" applyBorder="1" applyAlignment="1" applyProtection="1">
      <alignment vertical="center"/>
    </xf>
    <xf numFmtId="0" fontId="0" fillId="3" borderId="28" xfId="0" applyFont="1" applyFill="1" applyBorder="1" applyAlignment="1" applyProtection="1">
      <alignment horizontal="right" vertical="center"/>
    </xf>
    <xf numFmtId="165" fontId="1" fillId="0" borderId="0" xfId="1" applyNumberFormat="1" applyFont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1" fillId="0" borderId="10" xfId="0" applyNumberFormat="1" applyFont="1" applyBorder="1" applyAlignment="1" applyProtection="1">
      <alignment horizontal="center"/>
    </xf>
    <xf numFmtId="165" fontId="1" fillId="0" borderId="18" xfId="0" applyNumberFormat="1" applyFont="1" applyBorder="1" applyAlignment="1" applyProtection="1">
      <alignment horizontal="center"/>
    </xf>
    <xf numFmtId="165" fontId="1" fillId="0" borderId="20" xfId="0" applyNumberFormat="1" applyFont="1" applyBorder="1" applyAlignment="1" applyProtection="1">
      <alignment horizontal="center"/>
    </xf>
    <xf numFmtId="165" fontId="1" fillId="0" borderId="23" xfId="1" applyNumberFormat="1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165" fontId="1" fillId="0" borderId="36" xfId="1" applyNumberFormat="1" applyFont="1" applyBorder="1" applyAlignment="1" applyProtection="1">
      <alignment horizontal="left"/>
    </xf>
    <xf numFmtId="0" fontId="1" fillId="2" borderId="17" xfId="0" applyFont="1" applyFill="1" applyBorder="1" applyAlignment="1" applyProtection="1">
      <alignment horizontal="center"/>
      <protection locked="0"/>
    </xf>
    <xf numFmtId="0" fontId="1" fillId="0" borderId="37" xfId="0" applyFont="1" applyBorder="1" applyAlignment="1" applyProtection="1">
      <alignment horizontal="center"/>
    </xf>
    <xf numFmtId="0" fontId="1" fillId="0" borderId="38" xfId="0" applyFont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/>
    </xf>
    <xf numFmtId="0" fontId="1" fillId="0" borderId="39" xfId="0" applyFont="1" applyBorder="1" applyAlignment="1" applyProtection="1">
      <alignment vertical="center"/>
    </xf>
    <xf numFmtId="16" fontId="1" fillId="0" borderId="9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left" vertical="top"/>
    </xf>
    <xf numFmtId="0" fontId="8" fillId="0" borderId="0" xfId="0" applyNumberFormat="1" applyFont="1" applyAlignment="1" applyProtection="1"/>
    <xf numFmtId="49" fontId="8" fillId="0" borderId="0" xfId="0" applyNumberFormat="1" applyFont="1" applyAlignment="1" applyProtection="1">
      <alignment horizontal="left"/>
    </xf>
    <xf numFmtId="0" fontId="8" fillId="0" borderId="0" xfId="0" applyNumberFormat="1" applyFont="1" applyAlignment="1" applyProtection="1">
      <alignment horizontal="left"/>
    </xf>
    <xf numFmtId="0" fontId="8" fillId="2" borderId="0" xfId="0" applyNumberFormat="1" applyFont="1" applyFill="1" applyAlignment="1" applyProtection="1">
      <alignment horizontal="left" vertical="top"/>
    </xf>
    <xf numFmtId="0" fontId="8" fillId="7" borderId="0" xfId="0" applyNumberFormat="1" applyFont="1" applyFill="1" applyAlignment="1" applyProtection="1">
      <alignment horizontal="left" vertical="top"/>
    </xf>
    <xf numFmtId="0" fontId="8" fillId="6" borderId="0" xfId="0" applyNumberFormat="1" applyFont="1" applyFill="1" applyAlignment="1" applyProtection="1">
      <alignment horizontal="left" vertical="top"/>
    </xf>
    <xf numFmtId="0" fontId="8" fillId="0" borderId="0" xfId="0" applyNumberFormat="1" applyFont="1" applyFill="1" applyAlignment="1" applyProtection="1">
      <alignment horizontal="left" vertical="top"/>
    </xf>
    <xf numFmtId="164" fontId="8" fillId="0" borderId="0" xfId="0" applyNumberFormat="1" applyFont="1" applyAlignment="1" applyProtection="1">
      <alignment horizontal="left"/>
    </xf>
    <xf numFmtId="0" fontId="9" fillId="0" borderId="0" xfId="0" applyNumberFormat="1" applyFont="1" applyAlignment="1" applyProtection="1">
      <alignment horizontal="left"/>
    </xf>
    <xf numFmtId="0" fontId="0" fillId="0" borderId="0" xfId="0" applyBorder="1"/>
    <xf numFmtId="0" fontId="1" fillId="0" borderId="14" xfId="0" applyFont="1" applyBorder="1" applyAlignment="1" applyProtection="1">
      <alignment vertical="center"/>
    </xf>
    <xf numFmtId="0" fontId="1" fillId="0" borderId="15" xfId="0" applyFont="1" applyBorder="1" applyAlignment="1" applyProtection="1">
      <alignment vertical="center"/>
    </xf>
    <xf numFmtId="0" fontId="1" fillId="0" borderId="42" xfId="0" applyFont="1" applyBorder="1" applyAlignment="1" applyProtection="1">
      <alignment vertical="center"/>
    </xf>
    <xf numFmtId="0" fontId="1" fillId="0" borderId="41" xfId="0" applyFont="1" applyBorder="1" applyAlignment="1" applyProtection="1">
      <alignment vertical="center"/>
    </xf>
    <xf numFmtId="165" fontId="1" fillId="0" borderId="33" xfId="1" applyNumberFormat="1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168" fontId="1" fillId="0" borderId="26" xfId="1" applyNumberFormat="1" applyFont="1" applyFill="1" applyBorder="1" applyAlignment="1" applyProtection="1">
      <alignment horizontal="center"/>
    </xf>
    <xf numFmtId="165" fontId="1" fillId="0" borderId="30" xfId="1" applyNumberFormat="1" applyFont="1" applyBorder="1" applyAlignment="1" applyProtection="1">
      <alignment horizontal="center"/>
    </xf>
    <xf numFmtId="165" fontId="1" fillId="0" borderId="26" xfId="1" applyNumberFormat="1" applyFont="1" applyBorder="1" applyAlignment="1" applyProtection="1">
      <alignment horizontal="center"/>
    </xf>
    <xf numFmtId="0" fontId="1" fillId="0" borderId="43" xfId="0" applyFont="1" applyBorder="1" applyAlignment="1" applyProtection="1">
      <alignment horizontal="center"/>
    </xf>
    <xf numFmtId="165" fontId="1" fillId="0" borderId="32" xfId="1" applyNumberFormat="1" applyFont="1" applyBorder="1" applyAlignment="1" applyProtection="1">
      <alignment horizontal="center"/>
    </xf>
    <xf numFmtId="0" fontId="1" fillId="0" borderId="43" xfId="0" applyFont="1" applyBorder="1" applyAlignment="1" applyProtection="1">
      <alignment horizontal="right"/>
    </xf>
    <xf numFmtId="164" fontId="1" fillId="0" borderId="26" xfId="1" applyNumberFormat="1" applyFont="1" applyFill="1" applyBorder="1" applyAlignment="1" applyProtection="1">
      <alignment horizontal="center"/>
    </xf>
    <xf numFmtId="0" fontId="1" fillId="0" borderId="27" xfId="0" applyFont="1" applyBorder="1" applyAlignment="1" applyProtection="1">
      <alignment horizontal="center"/>
    </xf>
    <xf numFmtId="165" fontId="1" fillId="0" borderId="25" xfId="1" applyNumberFormat="1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center"/>
    </xf>
    <xf numFmtId="165" fontId="1" fillId="0" borderId="36" xfId="1" applyNumberFormat="1" applyFont="1" applyBorder="1" applyAlignment="1" applyProtection="1">
      <alignment horizontal="center"/>
    </xf>
    <xf numFmtId="168" fontId="1" fillId="2" borderId="26" xfId="1" applyNumberFormat="1" applyFont="1" applyFill="1" applyBorder="1" applyAlignment="1" applyProtection="1">
      <alignment horizontal="center"/>
      <protection locked="0"/>
    </xf>
    <xf numFmtId="165" fontId="1" fillId="2" borderId="32" xfId="1" applyNumberFormat="1" applyFont="1" applyFill="1" applyBorder="1" applyAlignment="1" applyProtection="1">
      <alignment horizontal="center"/>
      <protection locked="0"/>
    </xf>
    <xf numFmtId="164" fontId="1" fillId="2" borderId="26" xfId="1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</xf>
    <xf numFmtId="0" fontId="0" fillId="8" borderId="28" xfId="0" applyFont="1" applyFill="1" applyBorder="1" applyAlignment="1" applyProtection="1">
      <alignment vertical="center"/>
    </xf>
    <xf numFmtId="0" fontId="0" fillId="0" borderId="0" xfId="0" applyProtection="1"/>
    <xf numFmtId="165" fontId="0" fillId="0" borderId="0" xfId="0" applyNumberFormat="1" applyProtection="1"/>
    <xf numFmtId="0" fontId="10" fillId="0" borderId="28" xfId="0" applyFont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0" borderId="25" xfId="0" applyFont="1" applyBorder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1" fillId="8" borderId="5" xfId="0" applyFont="1" applyFill="1" applyBorder="1" applyAlignment="1" applyProtection="1">
      <alignment horizontal="center"/>
    </xf>
    <xf numFmtId="16" fontId="1" fillId="8" borderId="9" xfId="0" applyNumberFormat="1" applyFont="1" applyFill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/>
    </xf>
    <xf numFmtId="0" fontId="10" fillId="8" borderId="28" xfId="0" applyFont="1" applyFill="1" applyBorder="1" applyAlignment="1" applyProtection="1">
      <alignment vertical="center"/>
    </xf>
    <xf numFmtId="0" fontId="1" fillId="0" borderId="44" xfId="0" applyFont="1" applyBorder="1" applyAlignment="1" applyProtection="1">
      <alignment horizontal="center"/>
    </xf>
    <xf numFmtId="165" fontId="1" fillId="0" borderId="45" xfId="1" applyNumberFormat="1" applyFont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9" borderId="26" xfId="0" applyFont="1" applyFill="1" applyBorder="1" applyAlignment="1" applyProtection="1">
      <alignment horizontal="center"/>
      <protection locked="0"/>
    </xf>
    <xf numFmtId="166" fontId="1" fillId="0" borderId="32" xfId="0" applyNumberFormat="1" applyFont="1" applyBorder="1" applyAlignment="1" applyProtection="1">
      <alignment horizontal="center"/>
    </xf>
    <xf numFmtId="0" fontId="1" fillId="3" borderId="20" xfId="0" applyFont="1" applyFill="1" applyBorder="1" applyAlignment="1" applyProtection="1">
      <alignment horizontal="center"/>
    </xf>
    <xf numFmtId="0" fontId="1" fillId="3" borderId="27" xfId="0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25" xfId="0" applyNumberFormat="1" applyFont="1" applyFill="1" applyBorder="1" applyAlignment="1" applyProtection="1">
      <alignment horizontal="center" vertical="center"/>
    </xf>
    <xf numFmtId="0" fontId="1" fillId="0" borderId="41" xfId="0" applyFont="1" applyFill="1" applyBorder="1" applyAlignment="1" applyProtection="1">
      <alignment horizontal="center"/>
    </xf>
    <xf numFmtId="0" fontId="1" fillId="0" borderId="36" xfId="0" applyFont="1" applyFill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6" fillId="2" borderId="40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NumberFormat="1" applyFont="1" applyAlignment="1" applyProtection="1">
      <alignment horizontal="center"/>
    </xf>
    <xf numFmtId="17" fontId="8" fillId="0" borderId="0" xfId="0" applyNumberFormat="1" applyFont="1" applyAlignment="1" applyProtection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styles" Target="styles.xml" /><Relationship Id="rId2" Type="http://schemas.openxmlformats.org/officeDocument/2006/relationships/worksheet" Target="worksheets/sheet2.xml" /><Relationship Id="rId16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externalLink" Target="externalLinks/externalLink1.xml" /><Relationship Id="rId10" Type="http://schemas.openxmlformats.org/officeDocument/2006/relationships/worksheet" Target="worksheets/sheet10.xml" /><Relationship Id="rId19" Type="http://schemas.openxmlformats.org/officeDocument/2006/relationships/calcChain" Target="calcChain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73E~1/AppData/Local/Temp/WPDNSE/%7bFFE45F92-F100-B7D6-A3C9-2D3217E9BCDA%7d/&#1055;&#1086;&#1082;&#1072;&#1079;&#1072;&#1085;&#1080;&#1103;2020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Счетчики"/>
      <sheetName val="Без счетчико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D2">
            <v>0</v>
          </cell>
        </row>
        <row r="3">
          <cell r="D3">
            <v>245</v>
          </cell>
        </row>
        <row r="4">
          <cell r="D4">
            <v>0</v>
          </cell>
        </row>
        <row r="5">
          <cell r="D5">
            <v>42181</v>
          </cell>
        </row>
        <row r="6">
          <cell r="D6">
            <v>28247</v>
          </cell>
        </row>
        <row r="7">
          <cell r="D7">
            <v>74521</v>
          </cell>
        </row>
        <row r="8">
          <cell r="D8">
            <v>16575</v>
          </cell>
        </row>
        <row r="9">
          <cell r="D9">
            <v>1135</v>
          </cell>
        </row>
        <row r="10">
          <cell r="D10">
            <v>38457</v>
          </cell>
        </row>
        <row r="11">
          <cell r="D11">
            <v>2124</v>
          </cell>
        </row>
        <row r="12">
          <cell r="D12">
            <v>3311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629</v>
          </cell>
        </row>
        <row r="16">
          <cell r="D16">
            <v>7536</v>
          </cell>
        </row>
        <row r="17">
          <cell r="D17">
            <v>9034</v>
          </cell>
        </row>
        <row r="18">
          <cell r="D18">
            <v>3306</v>
          </cell>
        </row>
        <row r="19">
          <cell r="D19">
            <v>44888</v>
          </cell>
        </row>
        <row r="20">
          <cell r="D20">
            <v>0</v>
          </cell>
        </row>
        <row r="21">
          <cell r="D21">
            <v>1763</v>
          </cell>
        </row>
        <row r="22">
          <cell r="D22">
            <v>0</v>
          </cell>
        </row>
        <row r="23">
          <cell r="D23">
            <v>36250</v>
          </cell>
        </row>
        <row r="24">
          <cell r="D24">
            <v>2469</v>
          </cell>
        </row>
        <row r="25">
          <cell r="D25">
            <v>78</v>
          </cell>
        </row>
        <row r="26">
          <cell r="D26">
            <v>4938</v>
          </cell>
        </row>
        <row r="27">
          <cell r="D27">
            <v>0</v>
          </cell>
        </row>
        <row r="28">
          <cell r="D28">
            <v>2156</v>
          </cell>
        </row>
        <row r="29">
          <cell r="D29">
            <v>0</v>
          </cell>
        </row>
        <row r="30">
          <cell r="D30">
            <v>3628</v>
          </cell>
        </row>
        <row r="31">
          <cell r="D31">
            <v>13061</v>
          </cell>
        </row>
        <row r="32">
          <cell r="D32">
            <v>612</v>
          </cell>
        </row>
        <row r="33">
          <cell r="D33">
            <v>55465</v>
          </cell>
        </row>
        <row r="34">
          <cell r="D34">
            <v>20289</v>
          </cell>
        </row>
        <row r="35">
          <cell r="D35">
            <v>993</v>
          </cell>
        </row>
        <row r="36">
          <cell r="D36">
            <v>1355</v>
          </cell>
        </row>
        <row r="37">
          <cell r="D37">
            <v>5766</v>
          </cell>
        </row>
        <row r="38">
          <cell r="D38">
            <v>30116</v>
          </cell>
        </row>
        <row r="39">
          <cell r="D39">
            <v>5619</v>
          </cell>
        </row>
        <row r="40">
          <cell r="D40">
            <v>7766</v>
          </cell>
        </row>
        <row r="41">
          <cell r="D41">
            <v>833</v>
          </cell>
        </row>
        <row r="42">
          <cell r="D42">
            <v>2</v>
          </cell>
        </row>
        <row r="43">
          <cell r="D43">
            <v>6</v>
          </cell>
        </row>
        <row r="44">
          <cell r="D44">
            <v>0</v>
          </cell>
        </row>
        <row r="45">
          <cell r="D45">
            <v>5770</v>
          </cell>
        </row>
        <row r="46">
          <cell r="D46">
            <v>6406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5558</v>
          </cell>
        </row>
        <row r="51">
          <cell r="D51">
            <v>1400</v>
          </cell>
        </row>
        <row r="52">
          <cell r="D52">
            <v>8064</v>
          </cell>
        </row>
        <row r="53">
          <cell r="D53">
            <v>3287</v>
          </cell>
        </row>
        <row r="54">
          <cell r="D54">
            <v>63900</v>
          </cell>
        </row>
        <row r="55">
          <cell r="D55">
            <v>79</v>
          </cell>
        </row>
        <row r="56">
          <cell r="D56">
            <v>12868</v>
          </cell>
        </row>
        <row r="57">
          <cell r="D57">
            <v>460</v>
          </cell>
        </row>
        <row r="58">
          <cell r="D58">
            <v>249</v>
          </cell>
        </row>
        <row r="59">
          <cell r="D59">
            <v>4551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1414</v>
          </cell>
        </row>
        <row r="63">
          <cell r="D63">
            <v>36812</v>
          </cell>
        </row>
        <row r="64">
          <cell r="D64">
            <v>33755</v>
          </cell>
        </row>
        <row r="65">
          <cell r="D65">
            <v>24739</v>
          </cell>
        </row>
        <row r="66">
          <cell r="D66">
            <v>0</v>
          </cell>
        </row>
        <row r="67">
          <cell r="D67">
            <v>24150</v>
          </cell>
        </row>
        <row r="68">
          <cell r="D68">
            <v>3264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3543</v>
          </cell>
        </row>
        <row r="73">
          <cell r="D73">
            <v>9739</v>
          </cell>
        </row>
        <row r="74">
          <cell r="D74">
            <v>6248</v>
          </cell>
        </row>
        <row r="75">
          <cell r="D75">
            <v>9938</v>
          </cell>
        </row>
        <row r="76">
          <cell r="D76">
            <v>6397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2.5</v>
          </cell>
        </row>
        <row r="83">
          <cell r="D83">
            <v>0</v>
          </cell>
        </row>
        <row r="84">
          <cell r="D84">
            <v>8257</v>
          </cell>
        </row>
        <row r="85">
          <cell r="D85">
            <v>0</v>
          </cell>
        </row>
        <row r="86">
          <cell r="D86">
            <v>15870</v>
          </cell>
        </row>
        <row r="87">
          <cell r="D87">
            <v>1264</v>
          </cell>
        </row>
        <row r="88">
          <cell r="D88">
            <v>110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67</v>
          </cell>
        </row>
        <row r="92">
          <cell r="D92">
            <v>6328</v>
          </cell>
        </row>
        <row r="93">
          <cell r="D93">
            <v>789</v>
          </cell>
        </row>
        <row r="94">
          <cell r="D94">
            <v>4612</v>
          </cell>
        </row>
        <row r="95">
          <cell r="D95">
            <v>6587</v>
          </cell>
        </row>
        <row r="96">
          <cell r="D96">
            <v>12034</v>
          </cell>
        </row>
        <row r="97">
          <cell r="D97">
            <v>0</v>
          </cell>
        </row>
        <row r="98">
          <cell r="D98">
            <v>1243</v>
          </cell>
        </row>
        <row r="99">
          <cell r="D99">
            <v>0</v>
          </cell>
        </row>
        <row r="100">
          <cell r="D100">
            <v>97592</v>
          </cell>
        </row>
        <row r="101">
          <cell r="D101">
            <v>1059</v>
          </cell>
        </row>
        <row r="102">
          <cell r="D102">
            <v>6</v>
          </cell>
        </row>
        <row r="103">
          <cell r="D103">
            <v>911</v>
          </cell>
        </row>
        <row r="104">
          <cell r="D104">
            <v>514</v>
          </cell>
        </row>
        <row r="105">
          <cell r="D105">
            <v>50</v>
          </cell>
        </row>
        <row r="106">
          <cell r="D106">
            <v>16327</v>
          </cell>
        </row>
        <row r="107">
          <cell r="D107">
            <v>0</v>
          </cell>
        </row>
        <row r="108">
          <cell r="D108">
            <v>832</v>
          </cell>
        </row>
        <row r="109">
          <cell r="D109">
            <v>166</v>
          </cell>
        </row>
        <row r="110">
          <cell r="D110">
            <v>3659</v>
          </cell>
        </row>
        <row r="111">
          <cell r="D111">
            <v>484</v>
          </cell>
        </row>
        <row r="112">
          <cell r="D112">
            <v>3692</v>
          </cell>
        </row>
        <row r="113">
          <cell r="D113">
            <v>2259</v>
          </cell>
        </row>
        <row r="114">
          <cell r="D114">
            <v>2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4931</v>
          </cell>
        </row>
        <row r="118">
          <cell r="D118">
            <v>3924</v>
          </cell>
        </row>
        <row r="119">
          <cell r="D119">
            <v>4386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5040</v>
          </cell>
        </row>
        <row r="123">
          <cell r="D123">
            <v>0</v>
          </cell>
        </row>
        <row r="124">
          <cell r="D124">
            <v>92527</v>
          </cell>
        </row>
        <row r="125">
          <cell r="D125">
            <v>0</v>
          </cell>
        </row>
        <row r="126">
          <cell r="D126">
            <v>2014</v>
          </cell>
        </row>
        <row r="127">
          <cell r="D127">
            <v>4395</v>
          </cell>
        </row>
        <row r="128">
          <cell r="D128">
            <v>26845</v>
          </cell>
        </row>
        <row r="129">
          <cell r="D129">
            <v>224</v>
          </cell>
        </row>
        <row r="130">
          <cell r="D130">
            <v>0</v>
          </cell>
        </row>
        <row r="131">
          <cell r="D131">
            <v>461</v>
          </cell>
        </row>
        <row r="132">
          <cell r="D132">
            <v>0</v>
          </cell>
        </row>
        <row r="133">
          <cell r="D133">
            <v>77688</v>
          </cell>
        </row>
        <row r="134">
          <cell r="D134">
            <v>30428</v>
          </cell>
        </row>
        <row r="135">
          <cell r="D135">
            <v>7253</v>
          </cell>
        </row>
        <row r="136">
          <cell r="D136">
            <v>0</v>
          </cell>
        </row>
        <row r="137">
          <cell r="D137">
            <v>0</v>
          </cell>
        </row>
        <row r="138">
          <cell r="D138">
            <v>14836</v>
          </cell>
        </row>
        <row r="139">
          <cell r="D139">
            <v>13131</v>
          </cell>
        </row>
        <row r="140">
          <cell r="D140">
            <v>0</v>
          </cell>
        </row>
        <row r="141">
          <cell r="D141">
            <v>4387</v>
          </cell>
        </row>
        <row r="142">
          <cell r="D142">
            <v>8149</v>
          </cell>
        </row>
        <row r="143">
          <cell r="D143">
            <v>0</v>
          </cell>
        </row>
        <row r="144">
          <cell r="D144">
            <v>0</v>
          </cell>
        </row>
        <row r="145">
          <cell r="D145">
            <v>8523</v>
          </cell>
        </row>
        <row r="146">
          <cell r="D146">
            <v>713</v>
          </cell>
        </row>
        <row r="147">
          <cell r="D147">
            <v>5493</v>
          </cell>
        </row>
        <row r="148">
          <cell r="D148">
            <v>13257</v>
          </cell>
        </row>
        <row r="149">
          <cell r="D149">
            <v>0</v>
          </cell>
        </row>
        <row r="150">
          <cell r="D150">
            <v>0</v>
          </cell>
        </row>
        <row r="151">
          <cell r="D151">
            <v>8687</v>
          </cell>
        </row>
        <row r="152">
          <cell r="D152">
            <v>0</v>
          </cell>
        </row>
        <row r="153">
          <cell r="D153">
            <v>2553</v>
          </cell>
        </row>
        <row r="154">
          <cell r="D154">
            <v>104</v>
          </cell>
        </row>
        <row r="155">
          <cell r="D155">
            <v>0</v>
          </cell>
        </row>
        <row r="156">
          <cell r="D156">
            <v>1770</v>
          </cell>
        </row>
        <row r="157">
          <cell r="D157">
            <v>275</v>
          </cell>
        </row>
        <row r="158">
          <cell r="D158">
            <v>1985</v>
          </cell>
        </row>
        <row r="159">
          <cell r="D159">
            <v>9369</v>
          </cell>
        </row>
        <row r="160">
          <cell r="D160">
            <v>0</v>
          </cell>
        </row>
        <row r="161">
          <cell r="D161">
            <v>453</v>
          </cell>
        </row>
        <row r="162">
          <cell r="D162">
            <v>434</v>
          </cell>
        </row>
        <row r="163">
          <cell r="D163">
            <v>0</v>
          </cell>
        </row>
        <row r="164">
          <cell r="D164">
            <v>1772</v>
          </cell>
        </row>
        <row r="165">
          <cell r="D165">
            <v>1498</v>
          </cell>
        </row>
        <row r="166">
          <cell r="D166">
            <v>505</v>
          </cell>
        </row>
        <row r="167">
          <cell r="D167">
            <v>21160</v>
          </cell>
        </row>
        <row r="168">
          <cell r="D168">
            <v>402</v>
          </cell>
        </row>
        <row r="169">
          <cell r="D169">
            <v>3047</v>
          </cell>
        </row>
        <row r="170">
          <cell r="D170">
            <v>35288</v>
          </cell>
        </row>
        <row r="171">
          <cell r="D171">
            <v>95902</v>
          </cell>
        </row>
        <row r="172">
          <cell r="D172">
            <v>0</v>
          </cell>
        </row>
        <row r="173">
          <cell r="D173">
            <v>0</v>
          </cell>
        </row>
        <row r="174">
          <cell r="D174">
            <v>0</v>
          </cell>
        </row>
        <row r="175">
          <cell r="D175">
            <v>0</v>
          </cell>
        </row>
        <row r="176">
          <cell r="D176">
            <v>0</v>
          </cell>
        </row>
        <row r="177">
          <cell r="D177">
            <v>0</v>
          </cell>
        </row>
        <row r="178">
          <cell r="D178">
            <v>0</v>
          </cell>
        </row>
        <row r="179">
          <cell r="D179">
            <v>3914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4">
          <cell r="D184">
            <v>0</v>
          </cell>
        </row>
        <row r="185">
          <cell r="D185">
            <v>0</v>
          </cell>
        </row>
        <row r="186">
          <cell r="D186">
            <v>0</v>
          </cell>
        </row>
        <row r="187">
          <cell r="D187">
            <v>0</v>
          </cell>
        </row>
        <row r="188">
          <cell r="D188">
            <v>0</v>
          </cell>
        </row>
        <row r="189">
          <cell r="D189">
            <v>0</v>
          </cell>
        </row>
        <row r="190">
          <cell r="D190">
            <v>0</v>
          </cell>
        </row>
        <row r="191">
          <cell r="D191">
            <v>0</v>
          </cell>
        </row>
        <row r="192">
          <cell r="D192">
            <v>0</v>
          </cell>
        </row>
        <row r="193">
          <cell r="D193">
            <v>0</v>
          </cell>
        </row>
        <row r="194">
          <cell r="D194">
            <v>0</v>
          </cell>
        </row>
        <row r="195">
          <cell r="D195">
            <v>0</v>
          </cell>
        </row>
        <row r="196">
          <cell r="D196">
            <v>0</v>
          </cell>
        </row>
        <row r="197">
          <cell r="D197">
            <v>0</v>
          </cell>
        </row>
        <row r="198">
          <cell r="D198">
            <v>0</v>
          </cell>
        </row>
        <row r="199">
          <cell r="D199">
            <v>0</v>
          </cell>
        </row>
        <row r="200">
          <cell r="D200">
            <v>0</v>
          </cell>
        </row>
        <row r="201">
          <cell r="D201">
            <v>0</v>
          </cell>
        </row>
        <row r="202">
          <cell r="D202">
            <v>0</v>
          </cell>
        </row>
        <row r="203">
          <cell r="D203">
            <v>0</v>
          </cell>
        </row>
        <row r="204">
          <cell r="D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0</v>
          </cell>
        </row>
        <row r="209">
          <cell r="D209">
            <v>0</v>
          </cell>
        </row>
        <row r="210">
          <cell r="D210">
            <v>0</v>
          </cell>
        </row>
        <row r="211">
          <cell r="D211">
            <v>0</v>
          </cell>
        </row>
        <row r="212">
          <cell r="D212">
            <v>0</v>
          </cell>
        </row>
        <row r="213">
          <cell r="D213">
            <v>0</v>
          </cell>
        </row>
        <row r="214">
          <cell r="D214">
            <v>0</v>
          </cell>
        </row>
        <row r="215">
          <cell r="D215">
            <v>0</v>
          </cell>
        </row>
        <row r="216">
          <cell r="D216">
            <v>0</v>
          </cell>
        </row>
        <row r="217">
          <cell r="D217">
            <v>0</v>
          </cell>
        </row>
        <row r="218">
          <cell r="D218">
            <v>0</v>
          </cell>
        </row>
        <row r="219">
          <cell r="D219">
            <v>0</v>
          </cell>
        </row>
        <row r="220">
          <cell r="D220">
            <v>0</v>
          </cell>
        </row>
        <row r="221">
          <cell r="D221">
            <v>0</v>
          </cell>
        </row>
        <row r="222">
          <cell r="D222">
            <v>0</v>
          </cell>
        </row>
        <row r="223">
          <cell r="D223">
            <v>0</v>
          </cell>
        </row>
        <row r="224">
          <cell r="D224">
            <v>0</v>
          </cell>
        </row>
        <row r="225">
          <cell r="D225">
            <v>0</v>
          </cell>
        </row>
        <row r="226">
          <cell r="D226">
            <v>0</v>
          </cell>
        </row>
        <row r="227">
          <cell r="D227">
            <v>0</v>
          </cell>
        </row>
        <row r="228">
          <cell r="D228">
            <v>0</v>
          </cell>
        </row>
        <row r="229">
          <cell r="D229">
            <v>0</v>
          </cell>
        </row>
        <row r="230">
          <cell r="D230">
            <v>0</v>
          </cell>
        </row>
        <row r="231">
          <cell r="D231">
            <v>0</v>
          </cell>
        </row>
        <row r="232">
          <cell r="D232">
            <v>0</v>
          </cell>
        </row>
        <row r="233">
          <cell r="D233">
            <v>0</v>
          </cell>
        </row>
        <row r="234">
          <cell r="D234">
            <v>0</v>
          </cell>
        </row>
        <row r="235">
          <cell r="D235">
            <v>0</v>
          </cell>
        </row>
        <row r="236">
          <cell r="D236">
            <v>0</v>
          </cell>
        </row>
        <row r="237">
          <cell r="D237">
            <v>0</v>
          </cell>
        </row>
        <row r="238">
          <cell r="D238">
            <v>0</v>
          </cell>
        </row>
        <row r="239">
          <cell r="D239">
            <v>0</v>
          </cell>
        </row>
        <row r="240">
          <cell r="D240">
            <v>0</v>
          </cell>
        </row>
        <row r="241">
          <cell r="D241">
            <v>0</v>
          </cell>
        </row>
        <row r="242">
          <cell r="D242">
            <v>0</v>
          </cell>
        </row>
        <row r="243">
          <cell r="D243">
            <v>0</v>
          </cell>
        </row>
        <row r="244">
          <cell r="D244">
            <v>0</v>
          </cell>
        </row>
        <row r="245">
          <cell r="D245">
            <v>0</v>
          </cell>
        </row>
        <row r="246">
          <cell r="D246">
            <v>0</v>
          </cell>
        </row>
        <row r="247">
          <cell r="D247">
            <v>0</v>
          </cell>
        </row>
        <row r="248">
          <cell r="D248">
            <v>20680</v>
          </cell>
        </row>
      </sheetData>
      <sheetData sheetId="11">
        <row r="2">
          <cell r="D2">
            <v>0</v>
          </cell>
        </row>
        <row r="3">
          <cell r="D3">
            <v>245</v>
          </cell>
        </row>
        <row r="4">
          <cell r="D4">
            <v>0</v>
          </cell>
        </row>
        <row r="5">
          <cell r="D5">
            <v>42181</v>
          </cell>
        </row>
        <row r="6">
          <cell r="D6">
            <v>28884</v>
          </cell>
        </row>
        <row r="7">
          <cell r="D7">
            <v>76883</v>
          </cell>
        </row>
        <row r="8">
          <cell r="D8">
            <v>17066</v>
          </cell>
        </row>
        <row r="9">
          <cell r="D9">
            <v>1135</v>
          </cell>
        </row>
        <row r="10">
          <cell r="D10">
            <v>39665</v>
          </cell>
        </row>
        <row r="11">
          <cell r="D11">
            <v>3139</v>
          </cell>
        </row>
        <row r="12">
          <cell r="D12">
            <v>3311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629</v>
          </cell>
        </row>
        <row r="16">
          <cell r="D16">
            <v>7656</v>
          </cell>
        </row>
        <row r="17">
          <cell r="D17">
            <v>9393</v>
          </cell>
        </row>
        <row r="18">
          <cell r="D18">
            <v>3315</v>
          </cell>
        </row>
        <row r="19">
          <cell r="D19">
            <v>46247</v>
          </cell>
        </row>
        <row r="20">
          <cell r="D20">
            <v>0</v>
          </cell>
        </row>
        <row r="21">
          <cell r="D21">
            <v>1763</v>
          </cell>
        </row>
        <row r="22">
          <cell r="D22">
            <v>0</v>
          </cell>
        </row>
        <row r="23">
          <cell r="D23">
            <v>36250</v>
          </cell>
        </row>
        <row r="24">
          <cell r="D24">
            <v>2469</v>
          </cell>
        </row>
        <row r="25">
          <cell r="D25">
            <v>78</v>
          </cell>
        </row>
        <row r="26">
          <cell r="D26">
            <v>4938</v>
          </cell>
        </row>
        <row r="27">
          <cell r="D27">
            <v>0</v>
          </cell>
        </row>
        <row r="28">
          <cell r="D28">
            <v>2156</v>
          </cell>
        </row>
        <row r="29">
          <cell r="D29">
            <v>0</v>
          </cell>
        </row>
        <row r="30">
          <cell r="D30">
            <v>3635</v>
          </cell>
        </row>
        <row r="31">
          <cell r="D31">
            <v>13398</v>
          </cell>
        </row>
        <row r="32">
          <cell r="D32">
            <v>622</v>
          </cell>
        </row>
        <row r="33">
          <cell r="D33">
            <v>56089</v>
          </cell>
        </row>
        <row r="34">
          <cell r="D34">
            <v>20297</v>
          </cell>
        </row>
        <row r="35">
          <cell r="D35">
            <v>993</v>
          </cell>
        </row>
        <row r="36">
          <cell r="D36">
            <v>1355</v>
          </cell>
        </row>
        <row r="37">
          <cell r="D37">
            <v>5766</v>
          </cell>
        </row>
        <row r="38">
          <cell r="D38">
            <v>30125</v>
          </cell>
        </row>
        <row r="39">
          <cell r="D39">
            <v>5619</v>
          </cell>
        </row>
        <row r="40">
          <cell r="D40">
            <v>8059</v>
          </cell>
        </row>
        <row r="41">
          <cell r="D41">
            <v>833</v>
          </cell>
        </row>
        <row r="42">
          <cell r="D42">
            <v>2</v>
          </cell>
        </row>
        <row r="43">
          <cell r="D43">
            <v>6</v>
          </cell>
        </row>
        <row r="44">
          <cell r="D44">
            <v>0</v>
          </cell>
        </row>
        <row r="45">
          <cell r="D45">
            <v>5790</v>
          </cell>
        </row>
        <row r="46">
          <cell r="D46">
            <v>6406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5563</v>
          </cell>
        </row>
        <row r="51">
          <cell r="D51">
            <v>1400</v>
          </cell>
        </row>
        <row r="52">
          <cell r="D52">
            <v>8064</v>
          </cell>
        </row>
        <row r="53">
          <cell r="D53">
            <v>3287</v>
          </cell>
        </row>
        <row r="54">
          <cell r="D54">
            <v>63950</v>
          </cell>
        </row>
        <row r="55">
          <cell r="D55">
            <v>79</v>
          </cell>
        </row>
        <row r="56">
          <cell r="D56">
            <v>12868</v>
          </cell>
        </row>
        <row r="57">
          <cell r="D57">
            <v>460</v>
          </cell>
        </row>
        <row r="58">
          <cell r="D58">
            <v>249</v>
          </cell>
        </row>
        <row r="59">
          <cell r="D59">
            <v>4551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1414</v>
          </cell>
        </row>
        <row r="63">
          <cell r="D63">
            <v>37795</v>
          </cell>
        </row>
        <row r="64">
          <cell r="D64">
            <v>33755</v>
          </cell>
        </row>
        <row r="65">
          <cell r="D65">
            <v>25653</v>
          </cell>
        </row>
        <row r="66">
          <cell r="D66">
            <v>0</v>
          </cell>
        </row>
        <row r="67">
          <cell r="D67">
            <v>24700</v>
          </cell>
        </row>
        <row r="68">
          <cell r="D68">
            <v>3343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3954</v>
          </cell>
        </row>
        <row r="73">
          <cell r="D73">
            <v>9739</v>
          </cell>
        </row>
        <row r="74">
          <cell r="D74">
            <v>6248</v>
          </cell>
        </row>
        <row r="75">
          <cell r="D75">
            <v>9938</v>
          </cell>
        </row>
        <row r="76">
          <cell r="D76">
            <v>6397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2.5</v>
          </cell>
        </row>
        <row r="83">
          <cell r="D83">
            <v>0</v>
          </cell>
        </row>
        <row r="84">
          <cell r="D84">
            <v>8343</v>
          </cell>
        </row>
        <row r="85">
          <cell r="D85">
            <v>0</v>
          </cell>
        </row>
        <row r="86">
          <cell r="D86">
            <v>17908</v>
          </cell>
        </row>
        <row r="87">
          <cell r="D87">
            <v>1264</v>
          </cell>
        </row>
        <row r="88">
          <cell r="D88">
            <v>110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67</v>
          </cell>
        </row>
        <row r="92">
          <cell r="D92">
            <v>6331</v>
          </cell>
        </row>
        <row r="93">
          <cell r="D93">
            <v>789</v>
          </cell>
        </row>
        <row r="94">
          <cell r="D94">
            <v>4612</v>
          </cell>
        </row>
        <row r="95">
          <cell r="D95">
            <v>6587</v>
          </cell>
        </row>
        <row r="96">
          <cell r="D96">
            <v>12034</v>
          </cell>
        </row>
        <row r="97">
          <cell r="D97">
            <v>0</v>
          </cell>
        </row>
        <row r="98">
          <cell r="D98">
            <v>1244</v>
          </cell>
        </row>
        <row r="99">
          <cell r="D99">
            <v>0</v>
          </cell>
        </row>
        <row r="100">
          <cell r="D100">
            <v>99508</v>
          </cell>
        </row>
        <row r="101">
          <cell r="D101">
            <v>1060</v>
          </cell>
        </row>
        <row r="102">
          <cell r="D102">
            <v>6</v>
          </cell>
        </row>
        <row r="103">
          <cell r="D103">
            <v>911</v>
          </cell>
        </row>
        <row r="104">
          <cell r="D104">
            <v>514</v>
          </cell>
        </row>
        <row r="105">
          <cell r="D105">
            <v>50</v>
          </cell>
        </row>
        <row r="106">
          <cell r="D106">
            <v>16675</v>
          </cell>
        </row>
        <row r="107">
          <cell r="D107">
            <v>0</v>
          </cell>
        </row>
        <row r="108">
          <cell r="D108">
            <v>832</v>
          </cell>
        </row>
        <row r="109">
          <cell r="D109">
            <v>166</v>
          </cell>
        </row>
        <row r="110">
          <cell r="D110">
            <v>3659</v>
          </cell>
        </row>
        <row r="111">
          <cell r="D111">
            <v>484</v>
          </cell>
        </row>
        <row r="112">
          <cell r="D112">
            <v>3692</v>
          </cell>
        </row>
        <row r="113">
          <cell r="D113">
            <v>3423</v>
          </cell>
        </row>
        <row r="114">
          <cell r="D114">
            <v>2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4931</v>
          </cell>
        </row>
        <row r="118">
          <cell r="D118">
            <v>3924</v>
          </cell>
        </row>
        <row r="119">
          <cell r="D119">
            <v>4386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5168</v>
          </cell>
        </row>
        <row r="123">
          <cell r="D123">
            <v>0</v>
          </cell>
        </row>
        <row r="124">
          <cell r="D124">
            <v>95535</v>
          </cell>
        </row>
        <row r="125">
          <cell r="D125">
            <v>0</v>
          </cell>
        </row>
        <row r="126">
          <cell r="D126">
            <v>2014</v>
          </cell>
        </row>
        <row r="127">
          <cell r="D127">
            <v>4395</v>
          </cell>
        </row>
        <row r="128">
          <cell r="D128">
            <v>26868</v>
          </cell>
        </row>
        <row r="129">
          <cell r="D129">
            <v>225</v>
          </cell>
        </row>
        <row r="130">
          <cell r="D130">
            <v>0</v>
          </cell>
        </row>
        <row r="131">
          <cell r="D131">
            <v>461</v>
          </cell>
        </row>
        <row r="132">
          <cell r="D132">
            <v>0</v>
          </cell>
        </row>
        <row r="133">
          <cell r="D133">
            <v>79942</v>
          </cell>
        </row>
        <row r="134">
          <cell r="D134">
            <v>34933</v>
          </cell>
        </row>
        <row r="135">
          <cell r="D135">
            <v>7288</v>
          </cell>
        </row>
        <row r="136">
          <cell r="D136">
            <v>0</v>
          </cell>
        </row>
        <row r="137">
          <cell r="D137">
            <v>0</v>
          </cell>
        </row>
        <row r="138">
          <cell r="D138">
            <v>15577</v>
          </cell>
        </row>
        <row r="139">
          <cell r="D139">
            <v>15400</v>
          </cell>
        </row>
        <row r="140">
          <cell r="D140">
            <v>0</v>
          </cell>
        </row>
        <row r="141">
          <cell r="D141">
            <v>4387</v>
          </cell>
        </row>
        <row r="142">
          <cell r="D142">
            <v>8149</v>
          </cell>
        </row>
        <row r="143">
          <cell r="D143">
            <v>0</v>
          </cell>
        </row>
        <row r="144">
          <cell r="D144">
            <v>0</v>
          </cell>
        </row>
        <row r="145">
          <cell r="D145">
            <v>8523</v>
          </cell>
        </row>
        <row r="146">
          <cell r="D146">
            <v>713</v>
          </cell>
        </row>
        <row r="147">
          <cell r="D147">
            <v>5493</v>
          </cell>
        </row>
        <row r="148">
          <cell r="D148">
            <v>13585</v>
          </cell>
        </row>
        <row r="149">
          <cell r="D149">
            <v>0</v>
          </cell>
        </row>
        <row r="150">
          <cell r="D150">
            <v>0</v>
          </cell>
        </row>
        <row r="151">
          <cell r="D151">
            <v>8688</v>
          </cell>
        </row>
        <row r="152">
          <cell r="D152">
            <v>0</v>
          </cell>
        </row>
        <row r="153">
          <cell r="D153">
            <v>2554</v>
          </cell>
        </row>
        <row r="154">
          <cell r="D154">
            <v>104</v>
          </cell>
        </row>
        <row r="155">
          <cell r="D155">
            <v>0</v>
          </cell>
        </row>
        <row r="156">
          <cell r="D156">
            <v>1826</v>
          </cell>
        </row>
        <row r="157">
          <cell r="D157">
            <v>375</v>
          </cell>
        </row>
        <row r="158">
          <cell r="D158">
            <v>1985</v>
          </cell>
        </row>
        <row r="159">
          <cell r="D159">
            <v>9370</v>
          </cell>
        </row>
        <row r="160">
          <cell r="D160">
            <v>0</v>
          </cell>
        </row>
        <row r="161">
          <cell r="D161">
            <v>453</v>
          </cell>
        </row>
        <row r="162">
          <cell r="D162">
            <v>434</v>
          </cell>
        </row>
        <row r="163">
          <cell r="D163">
            <v>0</v>
          </cell>
        </row>
        <row r="164">
          <cell r="D164">
            <v>1772</v>
          </cell>
        </row>
        <row r="165">
          <cell r="D165">
            <v>1534</v>
          </cell>
        </row>
        <row r="166">
          <cell r="D166">
            <v>505</v>
          </cell>
        </row>
        <row r="167">
          <cell r="D167">
            <v>22667</v>
          </cell>
        </row>
        <row r="168">
          <cell r="D168">
            <v>567</v>
          </cell>
        </row>
        <row r="169">
          <cell r="D169">
            <v>3049</v>
          </cell>
        </row>
        <row r="170">
          <cell r="D170">
            <v>35651</v>
          </cell>
        </row>
        <row r="171">
          <cell r="D171">
            <v>99022</v>
          </cell>
        </row>
        <row r="172">
          <cell r="D172">
            <v>0</v>
          </cell>
        </row>
        <row r="173">
          <cell r="D173">
            <v>0</v>
          </cell>
        </row>
        <row r="174">
          <cell r="D174">
            <v>0</v>
          </cell>
        </row>
        <row r="175">
          <cell r="D175">
            <v>0</v>
          </cell>
        </row>
        <row r="176">
          <cell r="D176">
            <v>0</v>
          </cell>
        </row>
        <row r="177">
          <cell r="D177">
            <v>0</v>
          </cell>
        </row>
        <row r="178">
          <cell r="D178">
            <v>0</v>
          </cell>
        </row>
        <row r="179">
          <cell r="D179">
            <v>3914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4">
          <cell r="D184">
            <v>0</v>
          </cell>
        </row>
        <row r="185">
          <cell r="D185">
            <v>0</v>
          </cell>
        </row>
        <row r="186">
          <cell r="D186">
            <v>0</v>
          </cell>
        </row>
        <row r="187">
          <cell r="D187">
            <v>0</v>
          </cell>
        </row>
        <row r="188">
          <cell r="D188">
            <v>0</v>
          </cell>
        </row>
        <row r="189">
          <cell r="D189">
            <v>0</v>
          </cell>
        </row>
        <row r="190">
          <cell r="D190">
            <v>0</v>
          </cell>
        </row>
        <row r="191">
          <cell r="D191">
            <v>0</v>
          </cell>
        </row>
        <row r="192">
          <cell r="D192">
            <v>0</v>
          </cell>
        </row>
        <row r="193">
          <cell r="D193">
            <v>0</v>
          </cell>
        </row>
        <row r="194">
          <cell r="D194">
            <v>0</v>
          </cell>
        </row>
        <row r="195">
          <cell r="D195">
            <v>0</v>
          </cell>
        </row>
        <row r="196">
          <cell r="D196">
            <v>0</v>
          </cell>
        </row>
        <row r="197">
          <cell r="D197">
            <v>0</v>
          </cell>
        </row>
        <row r="198">
          <cell r="D198">
            <v>0</v>
          </cell>
        </row>
        <row r="199">
          <cell r="D199">
            <v>0</v>
          </cell>
        </row>
        <row r="200">
          <cell r="D200">
            <v>0</v>
          </cell>
        </row>
        <row r="201">
          <cell r="D201">
            <v>0</v>
          </cell>
        </row>
        <row r="202">
          <cell r="D202">
            <v>0</v>
          </cell>
        </row>
        <row r="203">
          <cell r="D203">
            <v>0</v>
          </cell>
        </row>
        <row r="204">
          <cell r="D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0</v>
          </cell>
        </row>
        <row r="209">
          <cell r="D209">
            <v>0</v>
          </cell>
        </row>
        <row r="210">
          <cell r="D210">
            <v>0</v>
          </cell>
        </row>
        <row r="211">
          <cell r="D211">
            <v>0</v>
          </cell>
        </row>
        <row r="212">
          <cell r="D212">
            <v>0</v>
          </cell>
        </row>
        <row r="213">
          <cell r="D213">
            <v>0</v>
          </cell>
        </row>
        <row r="214">
          <cell r="D214">
            <v>0</v>
          </cell>
        </row>
        <row r="215">
          <cell r="D215">
            <v>0</v>
          </cell>
        </row>
        <row r="216">
          <cell r="D216">
            <v>0</v>
          </cell>
        </row>
        <row r="217">
          <cell r="D217">
            <v>0</v>
          </cell>
        </row>
        <row r="218">
          <cell r="D218">
            <v>0</v>
          </cell>
        </row>
        <row r="219">
          <cell r="D219">
            <v>0</v>
          </cell>
        </row>
        <row r="220">
          <cell r="D220">
            <v>0</v>
          </cell>
        </row>
        <row r="221">
          <cell r="D221">
            <v>0</v>
          </cell>
        </row>
        <row r="222">
          <cell r="D222">
            <v>0</v>
          </cell>
        </row>
        <row r="223">
          <cell r="D223">
            <v>0</v>
          </cell>
        </row>
        <row r="224">
          <cell r="D224">
            <v>0</v>
          </cell>
        </row>
        <row r="225">
          <cell r="D225">
            <v>0</v>
          </cell>
        </row>
        <row r="226">
          <cell r="D226">
            <v>0</v>
          </cell>
        </row>
        <row r="227">
          <cell r="D227">
            <v>0</v>
          </cell>
        </row>
        <row r="228">
          <cell r="D228">
            <v>0</v>
          </cell>
        </row>
        <row r="229">
          <cell r="D229">
            <v>0</v>
          </cell>
        </row>
        <row r="230">
          <cell r="D230">
            <v>0</v>
          </cell>
        </row>
        <row r="231">
          <cell r="D231">
            <v>0</v>
          </cell>
        </row>
        <row r="232">
          <cell r="D232">
            <v>0</v>
          </cell>
        </row>
        <row r="233">
          <cell r="D233">
            <v>0</v>
          </cell>
        </row>
        <row r="234">
          <cell r="D234">
            <v>0</v>
          </cell>
        </row>
        <row r="235">
          <cell r="D235">
            <v>0</v>
          </cell>
        </row>
        <row r="236">
          <cell r="D236">
            <v>0</v>
          </cell>
        </row>
        <row r="237">
          <cell r="D237">
            <v>0</v>
          </cell>
        </row>
        <row r="238">
          <cell r="D238">
            <v>0</v>
          </cell>
        </row>
        <row r="239">
          <cell r="D239">
            <v>0</v>
          </cell>
        </row>
        <row r="240">
          <cell r="D240">
            <v>0</v>
          </cell>
        </row>
        <row r="241">
          <cell r="D241">
            <v>0</v>
          </cell>
        </row>
        <row r="242">
          <cell r="D242">
            <v>0</v>
          </cell>
        </row>
        <row r="243">
          <cell r="D243">
            <v>0</v>
          </cell>
        </row>
        <row r="244">
          <cell r="D244">
            <v>0</v>
          </cell>
        </row>
        <row r="245">
          <cell r="D245">
            <v>0</v>
          </cell>
        </row>
        <row r="246">
          <cell r="D246">
            <v>0</v>
          </cell>
        </row>
        <row r="247">
          <cell r="D247">
            <v>0</v>
          </cell>
        </row>
        <row r="248">
          <cell r="D248">
            <v>20680</v>
          </cell>
        </row>
        <row r="258">
          <cell r="C258">
            <v>9742.5</v>
          </cell>
        </row>
        <row r="261">
          <cell r="C261">
            <v>6648</v>
          </cell>
        </row>
        <row r="263">
          <cell r="C263">
            <v>15086.4</v>
          </cell>
        </row>
        <row r="266">
          <cell r="C266">
            <v>42861.4</v>
          </cell>
        </row>
        <row r="271">
          <cell r="C271">
            <v>3962.62</v>
          </cell>
          <cell r="E271">
            <v>1253.6199999999999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2"/>
  <sheetViews>
    <sheetView topLeftCell="B1" workbookViewId="0">
      <pane ySplit="1" topLeftCell="B253" activePane="bottomLeft" state="frozen"/>
      <selection activeCell="B1" sqref="B1"/>
      <selection pane="bottomLeft" activeCell="H271" sqref="H271"/>
    </sheetView>
  </sheetViews>
  <sheetFormatPr defaultRowHeight="15" x14ac:dyDescent="0.2"/>
  <cols>
    <col min="1" max="1" width="8.875" bestFit="1" customWidth="1"/>
    <col min="2" max="3" width="12.9140625" customWidth="1"/>
    <col min="4" max="4" width="13.71875" customWidth="1"/>
    <col min="5" max="5" width="13.5859375" customWidth="1"/>
    <col min="6" max="6" width="6.1875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39</v>
      </c>
      <c r="C1" s="2" t="s">
        <v>40</v>
      </c>
      <c r="D1" s="93" t="s">
        <v>56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[1]Ноябрь!D2</f>
        <v>0</v>
      </c>
      <c r="C2" s="23">
        <f>[1]Декабрь!D2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[1]Ноябрь!D3</f>
        <v>245</v>
      </c>
      <c r="C3" s="27">
        <f>[1]Декабрь!D3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[1]Ноябрь!D4</f>
        <v>0</v>
      </c>
      <c r="C4" s="27">
        <f>[1]Декабрь!D4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[1]Ноябрь!D5</f>
        <v>42181</v>
      </c>
      <c r="C5" s="27">
        <f>[1]Декабрь!D5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[1]Ноябрь!D6</f>
        <v>28247</v>
      </c>
      <c r="C6" s="27">
        <f>[1]Декабрь!D6</f>
        <v>28884</v>
      </c>
      <c r="D6" s="48">
        <v>30309</v>
      </c>
      <c r="E6" s="34">
        <f t="shared" si="0"/>
        <v>1425</v>
      </c>
      <c r="F6" s="27"/>
      <c r="G6" s="49"/>
      <c r="H6" s="51"/>
    </row>
    <row r="7" spans="1:8" x14ac:dyDescent="0.2">
      <c r="A7" s="31">
        <v>7.8</v>
      </c>
      <c r="B7" s="26">
        <f>[1]Ноябрь!D7</f>
        <v>74521</v>
      </c>
      <c r="C7" s="27">
        <f>[1]Декабрь!D7</f>
        <v>76883</v>
      </c>
      <c r="D7" s="48">
        <v>81164</v>
      </c>
      <c r="E7" s="34">
        <f t="shared" si="0"/>
        <v>4281</v>
      </c>
      <c r="F7" s="27"/>
      <c r="G7" s="49"/>
      <c r="H7" s="51"/>
    </row>
    <row r="8" spans="1:8" x14ac:dyDescent="0.2">
      <c r="A8" s="32">
        <v>9.1</v>
      </c>
      <c r="B8" s="26">
        <f>[1]Ноябрь!D8</f>
        <v>16575</v>
      </c>
      <c r="C8" s="27">
        <f>[1]Декабрь!D8</f>
        <v>17066</v>
      </c>
      <c r="D8" s="48">
        <v>18656</v>
      </c>
      <c r="E8" s="34">
        <f t="shared" si="0"/>
        <v>1590</v>
      </c>
      <c r="F8" s="27"/>
      <c r="G8" s="49"/>
      <c r="H8" s="51">
        <v>4946</v>
      </c>
    </row>
    <row r="9" spans="1:8" x14ac:dyDescent="0.2">
      <c r="A9" s="126">
        <v>11</v>
      </c>
      <c r="B9" s="33">
        <f>[1]Ноябрь!D9</f>
        <v>1135</v>
      </c>
      <c r="C9" s="34">
        <f>[1]Декабрь!D9</f>
        <v>1135</v>
      </c>
      <c r="D9" s="48">
        <v>1193</v>
      </c>
      <c r="E9" s="34">
        <f t="shared" si="0"/>
        <v>58</v>
      </c>
      <c r="F9" s="34"/>
      <c r="G9" s="50"/>
      <c r="H9" s="51"/>
    </row>
    <row r="10" spans="1:8" x14ac:dyDescent="0.2">
      <c r="A10" s="31">
        <v>12.13</v>
      </c>
      <c r="B10" s="33">
        <f>[1]Ноябрь!D10</f>
        <v>38457</v>
      </c>
      <c r="C10" s="34">
        <f>[1]Декабрь!D10</f>
        <v>39665</v>
      </c>
      <c r="D10" s="48">
        <v>41729</v>
      </c>
      <c r="E10" s="34">
        <f t="shared" si="0"/>
        <v>2064</v>
      </c>
      <c r="F10" s="34"/>
      <c r="G10" s="50"/>
      <c r="H10" s="51"/>
    </row>
    <row r="11" spans="1:8" x14ac:dyDescent="0.2">
      <c r="A11" s="25">
        <v>14.15</v>
      </c>
      <c r="B11" s="33">
        <f>[1]Ноябрь!D11</f>
        <v>2124</v>
      </c>
      <c r="C11" s="34">
        <f>[1]Декабрь!D11</f>
        <v>3139</v>
      </c>
      <c r="D11" s="48">
        <v>5007</v>
      </c>
      <c r="E11" s="34">
        <f t="shared" si="0"/>
        <v>1868</v>
      </c>
      <c r="F11" s="27"/>
      <c r="G11" s="49"/>
      <c r="H11" s="51"/>
    </row>
    <row r="12" spans="1:8" x14ac:dyDescent="0.2">
      <c r="A12" s="25">
        <v>16</v>
      </c>
      <c r="B12" s="33">
        <f>[1]Ноябрь!D12</f>
        <v>3311</v>
      </c>
      <c r="C12" s="34">
        <f>[1]Декабрь!D12</f>
        <v>3311</v>
      </c>
      <c r="D12" s="48">
        <v>3311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[1]Ноябрь!D13</f>
        <v>0</v>
      </c>
      <c r="C13" s="34">
        <f>[1]Декабрь!D13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[1]Ноябрь!D14</f>
        <v>0</v>
      </c>
      <c r="C14" s="34">
        <f>[1]Декабрь!D14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[1]Ноябрь!D15</f>
        <v>629</v>
      </c>
      <c r="C15" s="34">
        <f>[1]Декабрь!D15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[1]Ноябрь!D16</f>
        <v>7536</v>
      </c>
      <c r="C16" s="34">
        <f>[1]Декабрь!D16</f>
        <v>7656</v>
      </c>
      <c r="D16" s="48">
        <v>7656</v>
      </c>
      <c r="E16" s="34">
        <f t="shared" si="0"/>
        <v>0</v>
      </c>
      <c r="F16" s="27"/>
      <c r="G16" s="49"/>
      <c r="H16" s="51"/>
    </row>
    <row r="17" spans="1:8" x14ac:dyDescent="0.2">
      <c r="A17" s="31">
        <v>21.22</v>
      </c>
      <c r="B17" s="33">
        <f>[1]Ноябрь!D17</f>
        <v>9034</v>
      </c>
      <c r="C17" s="34">
        <f>[1]Декабрь!D17</f>
        <v>9393</v>
      </c>
      <c r="D17" s="48">
        <v>9454</v>
      </c>
      <c r="E17" s="34">
        <f t="shared" si="0"/>
        <v>61</v>
      </c>
      <c r="F17" s="34"/>
      <c r="G17" s="50"/>
      <c r="H17" s="51"/>
    </row>
    <row r="18" spans="1:8" x14ac:dyDescent="0.2">
      <c r="A18" s="25">
        <v>23</v>
      </c>
      <c r="B18" s="33">
        <f>[1]Ноябрь!D18</f>
        <v>3306</v>
      </c>
      <c r="C18" s="34">
        <f>[1]Декабрь!D18</f>
        <v>3315</v>
      </c>
      <c r="D18" s="48">
        <v>3411</v>
      </c>
      <c r="E18" s="34">
        <f t="shared" si="0"/>
        <v>96</v>
      </c>
      <c r="F18" s="27"/>
      <c r="G18" s="49"/>
      <c r="H18" s="51"/>
    </row>
    <row r="19" spans="1:8" x14ac:dyDescent="0.2">
      <c r="A19" s="25">
        <v>24</v>
      </c>
      <c r="B19" s="33">
        <f>[1]Ноябрь!D19</f>
        <v>44888</v>
      </c>
      <c r="C19" s="34">
        <f>[1]Декабрь!D19</f>
        <v>46247</v>
      </c>
      <c r="D19" s="48">
        <v>48486</v>
      </c>
      <c r="E19" s="34">
        <f t="shared" si="0"/>
        <v>2239</v>
      </c>
      <c r="F19" s="27"/>
      <c r="G19" s="49"/>
      <c r="H19" s="51"/>
    </row>
    <row r="20" spans="1:8" x14ac:dyDescent="0.2">
      <c r="A20" s="28">
        <v>25</v>
      </c>
      <c r="B20" s="33">
        <f>[1]Ноябрь!D20</f>
        <v>0</v>
      </c>
      <c r="C20" s="34">
        <f>[1]Декабрь!D20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[1]Ноябрь!D21</f>
        <v>1763</v>
      </c>
      <c r="C21" s="34">
        <f>[1]Декабрь!D21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[1]Ноябрь!D22</f>
        <v>0</v>
      </c>
      <c r="C22" s="34">
        <f>[1]Декабрь!D22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[1]Ноябрь!D23</f>
        <v>36250</v>
      </c>
      <c r="C23" s="34">
        <f>[1]Декабрь!D23</f>
        <v>36250</v>
      </c>
      <c r="D23" s="48">
        <v>36250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[1]Ноябрь!D24</f>
        <v>2469</v>
      </c>
      <c r="C24" s="34">
        <f>[1]Декабрь!D24</f>
        <v>2469</v>
      </c>
      <c r="D24" s="48">
        <v>2469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[1]Ноябрь!D25</f>
        <v>78</v>
      </c>
      <c r="C25" s="34">
        <f>[1]Декабрь!D25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[1]Ноябрь!D26</f>
        <v>4938</v>
      </c>
      <c r="C26" s="34">
        <f>[1]Декабрь!D26</f>
        <v>4938</v>
      </c>
      <c r="D26" s="48">
        <v>4938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[1]Ноябрь!D27</f>
        <v>0</v>
      </c>
      <c r="C27" s="34">
        <f>[1]Декабрь!D27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[1]Ноябрь!D28</f>
        <v>2156</v>
      </c>
      <c r="C28" s="34">
        <f>[1]Декабрь!D28</f>
        <v>2156</v>
      </c>
      <c r="D28" s="48">
        <v>2156</v>
      </c>
      <c r="E28" s="34">
        <f t="shared" si="0"/>
        <v>0</v>
      </c>
      <c r="F28" s="27"/>
      <c r="G28" s="49"/>
      <c r="H28" s="51"/>
    </row>
    <row r="29" spans="1:8" x14ac:dyDescent="0.2">
      <c r="A29" s="28">
        <v>35</v>
      </c>
      <c r="B29" s="33">
        <f>[1]Ноябрь!D29</f>
        <v>0</v>
      </c>
      <c r="C29" s="34">
        <f>[1]Декабрь!D29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[1]Ноябрь!D30</f>
        <v>3628</v>
      </c>
      <c r="C30" s="34">
        <f>[1]Декабрь!D30</f>
        <v>3635</v>
      </c>
      <c r="D30" s="48">
        <v>3643</v>
      </c>
      <c r="E30" s="34">
        <f t="shared" si="0"/>
        <v>8</v>
      </c>
      <c r="F30" s="27"/>
      <c r="G30" s="49"/>
      <c r="H30" s="51"/>
    </row>
    <row r="31" spans="1:8" x14ac:dyDescent="0.2">
      <c r="A31" s="25">
        <v>37</v>
      </c>
      <c r="B31" s="33">
        <f>[1]Ноябрь!D31</f>
        <v>13061</v>
      </c>
      <c r="C31" s="34">
        <f>[1]Декабрь!D31</f>
        <v>13398</v>
      </c>
      <c r="D31" s="48">
        <v>13927</v>
      </c>
      <c r="E31" s="34">
        <f t="shared" si="0"/>
        <v>529</v>
      </c>
      <c r="F31" s="27"/>
      <c r="G31" s="49"/>
      <c r="H31" s="51"/>
    </row>
    <row r="32" spans="1:8" x14ac:dyDescent="0.2">
      <c r="A32" s="25">
        <v>38</v>
      </c>
      <c r="B32" s="33">
        <f>[1]Ноябрь!D32</f>
        <v>612</v>
      </c>
      <c r="C32" s="34">
        <f>[1]Декабрь!D32</f>
        <v>622</v>
      </c>
      <c r="D32" s="48">
        <v>658</v>
      </c>
      <c r="E32" s="34">
        <f t="shared" si="0"/>
        <v>36</v>
      </c>
      <c r="F32" s="27"/>
      <c r="G32" s="49"/>
      <c r="H32" s="51"/>
    </row>
    <row r="33" spans="1:8" x14ac:dyDescent="0.2">
      <c r="A33" s="72">
        <v>39.4</v>
      </c>
      <c r="B33" s="33">
        <f>[1]Ноябрь!D33</f>
        <v>55465</v>
      </c>
      <c r="C33" s="34">
        <f>[1]Декабрь!D33</f>
        <v>56089</v>
      </c>
      <c r="D33" s="48">
        <v>57089</v>
      </c>
      <c r="E33" s="34">
        <f t="shared" si="0"/>
        <v>1000</v>
      </c>
      <c r="F33" s="34"/>
      <c r="G33" s="50"/>
      <c r="H33" s="51"/>
    </row>
    <row r="34" spans="1:8" x14ac:dyDescent="0.2">
      <c r="A34" s="35" t="s">
        <v>8</v>
      </c>
      <c r="B34" s="33">
        <f>[1]Ноябрь!D34</f>
        <v>20289</v>
      </c>
      <c r="C34" s="34">
        <f>[1]Декабрь!D34</f>
        <v>20297</v>
      </c>
      <c r="D34" s="48">
        <v>20746</v>
      </c>
      <c r="E34" s="34">
        <f t="shared" si="0"/>
        <v>449</v>
      </c>
      <c r="F34" s="52"/>
      <c r="G34" s="53"/>
      <c r="H34" s="54"/>
    </row>
    <row r="35" spans="1:8" x14ac:dyDescent="0.2">
      <c r="A35" s="25">
        <v>44</v>
      </c>
      <c r="B35" s="33">
        <f>[1]Ноябрь!D35</f>
        <v>993</v>
      </c>
      <c r="C35" s="34">
        <f>[1]Декабрь!D35</f>
        <v>993</v>
      </c>
      <c r="D35" s="48">
        <v>993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[1]Ноябрь!D36</f>
        <v>1355</v>
      </c>
      <c r="C36" s="34">
        <f>[1]Декабрь!D36</f>
        <v>1355</v>
      </c>
      <c r="D36" s="48">
        <v>1355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[1]Ноябрь!D37</f>
        <v>5766</v>
      </c>
      <c r="C37" s="34">
        <f>[1]Декабрь!D37</f>
        <v>5766</v>
      </c>
      <c r="D37" s="48">
        <v>5766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[1]Ноябрь!D38</f>
        <v>30116</v>
      </c>
      <c r="C38" s="34">
        <f>[1]Декабрь!D38</f>
        <v>30125</v>
      </c>
      <c r="D38" s="48">
        <v>30292</v>
      </c>
      <c r="E38" s="34">
        <f t="shared" si="0"/>
        <v>167</v>
      </c>
      <c r="F38" s="27"/>
      <c r="G38" s="49"/>
      <c r="H38" s="51"/>
    </row>
    <row r="39" spans="1:8" x14ac:dyDescent="0.2">
      <c r="A39" s="25">
        <v>50.51</v>
      </c>
      <c r="B39" s="33">
        <f>[1]Ноябрь!D39</f>
        <v>5619</v>
      </c>
      <c r="C39" s="34">
        <f>[1]Декабрь!D39</f>
        <v>5619</v>
      </c>
      <c r="D39" s="48">
        <v>5827</v>
      </c>
      <c r="E39" s="34">
        <f t="shared" si="0"/>
        <v>208</v>
      </c>
      <c r="F39" s="27"/>
      <c r="G39" s="49"/>
      <c r="H39" s="51"/>
    </row>
    <row r="40" spans="1:8" x14ac:dyDescent="0.2">
      <c r="A40" s="126">
        <v>52</v>
      </c>
      <c r="B40" s="33">
        <f>[1]Ноябрь!D40</f>
        <v>7766</v>
      </c>
      <c r="C40" s="34">
        <f>[1]Декабрь!D40</f>
        <v>8059</v>
      </c>
      <c r="D40" s="48">
        <v>8454</v>
      </c>
      <c r="E40" s="34">
        <f t="shared" si="0"/>
        <v>395</v>
      </c>
      <c r="F40" s="34"/>
      <c r="G40" s="50"/>
      <c r="H40" s="51"/>
    </row>
    <row r="41" spans="1:8" x14ac:dyDescent="0.2">
      <c r="A41" s="78" t="s">
        <v>7</v>
      </c>
      <c r="B41" s="33">
        <f>[1]Ноябрь!D41</f>
        <v>833</v>
      </c>
      <c r="C41" s="34">
        <f>[1]Декабрь!D41</f>
        <v>833</v>
      </c>
      <c r="D41" s="48">
        <v>833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[1]Ноябрь!D42</f>
        <v>2</v>
      </c>
      <c r="C42" s="34">
        <f>[1]Декабрь!D42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[1]Ноябрь!D43</f>
        <v>6</v>
      </c>
      <c r="C43" s="34">
        <f>[1]Декабрь!D43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[1]Ноябрь!D44</f>
        <v>0</v>
      </c>
      <c r="C44" s="34">
        <f>[1]Декабрь!D44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[1]Ноябрь!D45</f>
        <v>5770</v>
      </c>
      <c r="C45" s="34">
        <f>[1]Декабрь!D45</f>
        <v>5790</v>
      </c>
      <c r="D45" s="48">
        <v>5801</v>
      </c>
      <c r="E45" s="34">
        <f t="shared" si="0"/>
        <v>11</v>
      </c>
      <c r="F45" s="27"/>
      <c r="G45" s="49"/>
      <c r="H45" s="51"/>
    </row>
    <row r="46" spans="1:8" x14ac:dyDescent="0.2">
      <c r="A46" s="25">
        <v>62</v>
      </c>
      <c r="B46" s="33">
        <f>[1]Ноябрь!D46</f>
        <v>6406</v>
      </c>
      <c r="C46" s="34">
        <f>[1]Декабрь!D46</f>
        <v>6406</v>
      </c>
      <c r="D46" s="48">
        <v>6406</v>
      </c>
      <c r="E46" s="34">
        <f t="shared" si="0"/>
        <v>0</v>
      </c>
      <c r="F46" s="27"/>
      <c r="G46" s="49"/>
      <c r="H46" s="51"/>
    </row>
    <row r="47" spans="1:8" x14ac:dyDescent="0.2">
      <c r="A47" s="28">
        <v>63</v>
      </c>
      <c r="B47" s="33">
        <f>[1]Ноябрь!D47</f>
        <v>0</v>
      </c>
      <c r="C47" s="34">
        <f>[1]Декабрь!D47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[1]Ноябрь!D48</f>
        <v>0</v>
      </c>
      <c r="C48" s="34">
        <f>[1]Декабрь!D48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[1]Ноябрь!D49</f>
        <v>0</v>
      </c>
      <c r="C49" s="34">
        <f>[1]Декабрь!D49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[1]Ноябрь!D50</f>
        <v>5558</v>
      </c>
      <c r="C50" s="34">
        <f>[1]Декабрь!D50</f>
        <v>5563</v>
      </c>
      <c r="D50" s="48">
        <v>5799</v>
      </c>
      <c r="E50" s="34">
        <f t="shared" si="0"/>
        <v>236</v>
      </c>
      <c r="F50" s="27"/>
      <c r="G50" s="49"/>
      <c r="H50" s="51"/>
    </row>
    <row r="51" spans="1:8" x14ac:dyDescent="0.2">
      <c r="A51" s="25">
        <v>67</v>
      </c>
      <c r="B51" s="33">
        <f>[1]Ноябрь!D51</f>
        <v>1400</v>
      </c>
      <c r="C51" s="34">
        <f>[1]Декабрь!D51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[1]Ноябрь!D52</f>
        <v>8064</v>
      </c>
      <c r="C52" s="34">
        <f>[1]Декабрь!D52</f>
        <v>8064</v>
      </c>
      <c r="D52" s="48">
        <v>8064</v>
      </c>
      <c r="E52" s="34">
        <f t="shared" si="0"/>
        <v>0</v>
      </c>
      <c r="F52" s="27"/>
      <c r="G52" s="49"/>
      <c r="H52" s="51"/>
    </row>
    <row r="53" spans="1:8" x14ac:dyDescent="0.2">
      <c r="A53" s="25">
        <v>69</v>
      </c>
      <c r="B53" s="33">
        <f>[1]Ноябрь!D53</f>
        <v>3287</v>
      </c>
      <c r="C53" s="34">
        <f>[1]Декабрь!D53</f>
        <v>3287</v>
      </c>
      <c r="D53" s="48">
        <v>3287</v>
      </c>
      <c r="E53" s="34">
        <f t="shared" si="0"/>
        <v>0</v>
      </c>
      <c r="F53" s="27"/>
      <c r="G53" s="49"/>
      <c r="H53" s="51"/>
    </row>
    <row r="54" spans="1:8" x14ac:dyDescent="0.2">
      <c r="A54" s="35" t="s">
        <v>15</v>
      </c>
      <c r="B54" s="33">
        <f>[1]Ноябрь!D54</f>
        <v>63900</v>
      </c>
      <c r="C54" s="34">
        <f>[1]Декабрь!D54</f>
        <v>63950</v>
      </c>
      <c r="D54" s="48">
        <v>64000</v>
      </c>
      <c r="E54" s="34">
        <f t="shared" si="0"/>
        <v>50</v>
      </c>
      <c r="F54" s="27"/>
      <c r="G54" s="49"/>
      <c r="H54" s="51"/>
    </row>
    <row r="55" spans="1:8" x14ac:dyDescent="0.2">
      <c r="A55" s="35" t="s">
        <v>16</v>
      </c>
      <c r="B55" s="33">
        <f>[1]Ноябрь!D55</f>
        <v>79</v>
      </c>
      <c r="C55" s="34">
        <f>[1]Декабрь!D55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[1]Ноябрь!D56</f>
        <v>12868</v>
      </c>
      <c r="C56" s="34">
        <f>[1]Декабрь!D56</f>
        <v>12868</v>
      </c>
      <c r="D56" s="48">
        <v>12868</v>
      </c>
      <c r="E56" s="34">
        <f t="shared" si="0"/>
        <v>0</v>
      </c>
      <c r="F56" s="27"/>
      <c r="G56" s="49"/>
      <c r="H56" s="51"/>
    </row>
    <row r="57" spans="1:8" x14ac:dyDescent="0.2">
      <c r="A57" s="25">
        <v>71</v>
      </c>
      <c r="B57" s="33">
        <f>[1]Ноябрь!D57</f>
        <v>460</v>
      </c>
      <c r="C57" s="34">
        <f>[1]Декабрь!D57</f>
        <v>460</v>
      </c>
      <c r="D57" s="48">
        <v>460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[1]Ноябрь!D58</f>
        <v>249</v>
      </c>
      <c r="C58" s="34">
        <f>[1]Декабрь!D58</f>
        <v>249</v>
      </c>
      <c r="D58" s="48">
        <v>249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[1]Ноябрь!D59</f>
        <v>4551</v>
      </c>
      <c r="C59" s="34">
        <f>[1]Декабрь!D59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[1]Ноябрь!D60</f>
        <v>0</v>
      </c>
      <c r="C60" s="34">
        <f>[1]Декабрь!D60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[1]Ноябрь!D61</f>
        <v>0</v>
      </c>
      <c r="C61" s="34">
        <f>[1]Декабрь!D61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[1]Ноябрь!D62</f>
        <v>1414</v>
      </c>
      <c r="C62" s="34">
        <f>[1]Декабрь!D62</f>
        <v>1414</v>
      </c>
      <c r="D62" s="48">
        <v>1414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[1]Ноябрь!D63</f>
        <v>36812</v>
      </c>
      <c r="C63" s="34">
        <f>[1]Декабрь!D63</f>
        <v>37795</v>
      </c>
      <c r="D63" s="48">
        <v>39033</v>
      </c>
      <c r="E63" s="34">
        <f t="shared" si="0"/>
        <v>1238</v>
      </c>
      <c r="F63" s="27"/>
      <c r="G63" s="49"/>
      <c r="H63" s="51"/>
    </row>
    <row r="64" spans="1:8" x14ac:dyDescent="0.2">
      <c r="A64" s="25">
        <v>78</v>
      </c>
      <c r="B64" s="33">
        <f>[1]Ноябрь!D64</f>
        <v>33755</v>
      </c>
      <c r="C64" s="34">
        <f>[1]Декабрь!D64</f>
        <v>33755</v>
      </c>
      <c r="D64" s="48">
        <v>33755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[1]Ноябрь!D65</f>
        <v>24739</v>
      </c>
      <c r="C65" s="34">
        <f>[1]Декабрь!D65</f>
        <v>25653</v>
      </c>
      <c r="D65" s="48">
        <v>27589</v>
      </c>
      <c r="E65" s="34">
        <f t="shared" si="0"/>
        <v>1936</v>
      </c>
      <c r="F65" s="27"/>
      <c r="G65" s="49"/>
      <c r="H65" s="51"/>
    </row>
    <row r="66" spans="1:8" x14ac:dyDescent="0.2">
      <c r="A66" s="28">
        <v>80</v>
      </c>
      <c r="B66" s="33">
        <f>[1]Ноябрь!D66</f>
        <v>0</v>
      </c>
      <c r="C66" s="34">
        <f>[1]Декабрь!D66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[1]Ноябрь!D67</f>
        <v>24150</v>
      </c>
      <c r="C67" s="34">
        <f>[1]Декабрь!D67</f>
        <v>24700</v>
      </c>
      <c r="D67" s="48">
        <v>25500</v>
      </c>
      <c r="E67" s="34">
        <f t="shared" si="1"/>
        <v>800</v>
      </c>
      <c r="F67" s="34"/>
      <c r="G67" s="50"/>
      <c r="H67" s="51"/>
    </row>
    <row r="68" spans="1:8" x14ac:dyDescent="0.2">
      <c r="A68" s="31">
        <v>82</v>
      </c>
      <c r="B68" s="33">
        <f>[1]Ноябрь!D68</f>
        <v>3264</v>
      </c>
      <c r="C68" s="34">
        <f>[1]Декабрь!D68</f>
        <v>3343</v>
      </c>
      <c r="D68" s="48">
        <v>3610</v>
      </c>
      <c r="E68" s="34">
        <f t="shared" si="1"/>
        <v>267</v>
      </c>
      <c r="F68" s="34"/>
      <c r="G68" s="50"/>
      <c r="H68" s="51"/>
    </row>
    <row r="69" spans="1:8" x14ac:dyDescent="0.2">
      <c r="A69" s="28">
        <v>83</v>
      </c>
      <c r="B69" s="33">
        <f>[1]Ноябрь!D69</f>
        <v>0</v>
      </c>
      <c r="C69" s="34">
        <f>[1]Декабрь!D69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[1]Ноябрь!D70</f>
        <v>0</v>
      </c>
      <c r="C70" s="34">
        <f>[1]Декабрь!D70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[1]Ноябрь!D71</f>
        <v>0</v>
      </c>
      <c r="C71" s="34">
        <f>[1]Декабрь!D71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[1]Ноябрь!D72</f>
        <v>3543</v>
      </c>
      <c r="C72" s="34">
        <f>[1]Декабрь!D72</f>
        <v>3954</v>
      </c>
      <c r="D72" s="48">
        <v>5058</v>
      </c>
      <c r="E72" s="34">
        <f t="shared" si="1"/>
        <v>1104</v>
      </c>
      <c r="F72" s="27"/>
      <c r="G72" s="49"/>
      <c r="H72" s="51"/>
    </row>
    <row r="73" spans="1:8" x14ac:dyDescent="0.2">
      <c r="A73" s="25">
        <v>87</v>
      </c>
      <c r="B73" s="33">
        <f>[1]Ноябрь!D73</f>
        <v>9739</v>
      </c>
      <c r="C73" s="34">
        <f>[1]Декабрь!D73</f>
        <v>9739</v>
      </c>
      <c r="D73" s="48">
        <v>9801</v>
      </c>
      <c r="E73" s="34">
        <f t="shared" si="1"/>
        <v>62</v>
      </c>
      <c r="F73" s="27"/>
      <c r="G73" s="49"/>
      <c r="H73" s="51"/>
    </row>
    <row r="74" spans="1:8" x14ac:dyDescent="0.2">
      <c r="A74" s="25">
        <v>88.89</v>
      </c>
      <c r="B74" s="33">
        <f>[1]Ноябрь!D74</f>
        <v>6248</v>
      </c>
      <c r="C74" s="34">
        <f>[1]Декабрь!D74</f>
        <v>6248</v>
      </c>
      <c r="D74" s="48">
        <v>6248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[1]Ноябрь!D75</f>
        <v>9938</v>
      </c>
      <c r="C75" s="34">
        <f>[1]Декабрь!D75</f>
        <v>9938</v>
      </c>
      <c r="D75" s="48">
        <v>9938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[1]Ноябрь!D76</f>
        <v>6397</v>
      </c>
      <c r="C76" s="34">
        <f>[1]Декабрь!D76</f>
        <v>6397</v>
      </c>
      <c r="D76" s="48">
        <v>6397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[1]Ноябрь!D77</f>
        <v>0</v>
      </c>
      <c r="C77" s="34">
        <f>[1]Декабрь!D77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[1]Ноябрь!D78</f>
        <v>0</v>
      </c>
      <c r="C78" s="34">
        <f>[1]Декабрь!D78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[1]Ноябрь!D79</f>
        <v>0</v>
      </c>
      <c r="C79" s="34">
        <f>[1]Декабрь!D79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[1]Ноябрь!D80</f>
        <v>0</v>
      </c>
      <c r="C80" s="34">
        <f>[1]Декабрь!D80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[1]Ноябрь!D81</f>
        <v>0</v>
      </c>
      <c r="C81" s="34">
        <f>[1]Декабрь!D81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[1]Ноябрь!D82</f>
        <v>2.5</v>
      </c>
      <c r="C82" s="34">
        <f>[1]Декабрь!D82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[1]Ноябрь!D83</f>
        <v>0</v>
      </c>
      <c r="C83" s="34">
        <f>[1]Декабрь!D83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[1]Ноябрь!D84</f>
        <v>8257</v>
      </c>
      <c r="C84" s="34">
        <f>[1]Декабрь!D84</f>
        <v>8343</v>
      </c>
      <c r="D84" s="48">
        <v>8532</v>
      </c>
      <c r="E84" s="34">
        <f t="shared" si="1"/>
        <v>189</v>
      </c>
      <c r="F84" s="27"/>
      <c r="G84" s="49"/>
      <c r="H84" s="51"/>
    </row>
    <row r="85" spans="1:8" x14ac:dyDescent="0.2">
      <c r="A85" s="28">
        <v>100</v>
      </c>
      <c r="B85" s="33">
        <f>[1]Ноябрь!D85</f>
        <v>0</v>
      </c>
      <c r="C85" s="34">
        <f>[1]Декабрь!D85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[1]Ноябрь!D86</f>
        <v>15870</v>
      </c>
      <c r="C86" s="34">
        <f>[1]Декабрь!D86</f>
        <v>17908</v>
      </c>
      <c r="D86" s="48">
        <v>20641</v>
      </c>
      <c r="E86" s="34">
        <f t="shared" si="1"/>
        <v>2733</v>
      </c>
      <c r="F86" s="27"/>
      <c r="G86" s="49"/>
      <c r="H86" s="51"/>
    </row>
    <row r="87" spans="1:8" x14ac:dyDescent="0.2">
      <c r="A87" s="25">
        <v>103</v>
      </c>
      <c r="B87" s="33">
        <f>[1]Ноябрь!D87</f>
        <v>1264</v>
      </c>
      <c r="C87" s="34">
        <f>[1]Декабрь!D87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[1]Ноябрь!D88</f>
        <v>110</v>
      </c>
      <c r="C88" s="34">
        <f>[1]Декабрь!D88</f>
        <v>110</v>
      </c>
      <c r="D88" s="48">
        <v>110</v>
      </c>
      <c r="E88" s="34">
        <f t="shared" si="1"/>
        <v>0</v>
      </c>
      <c r="F88" s="27"/>
      <c r="G88" s="49"/>
      <c r="H88" s="51"/>
    </row>
    <row r="89" spans="1:8" x14ac:dyDescent="0.2">
      <c r="A89" s="28">
        <v>105</v>
      </c>
      <c r="B89" s="33">
        <f>[1]Ноябрь!D89</f>
        <v>0</v>
      </c>
      <c r="C89" s="34">
        <f>[1]Декабрь!D89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[1]Ноябрь!D90</f>
        <v>0</v>
      </c>
      <c r="C90" s="34">
        <f>[1]Декабрь!D90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[1]Ноябрь!D91</f>
        <v>67</v>
      </c>
      <c r="C91" s="34">
        <f>[1]Декабрь!D91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[1]Ноябрь!D92</f>
        <v>6328</v>
      </c>
      <c r="C92" s="34">
        <f>[1]Декабрь!D92</f>
        <v>6331</v>
      </c>
      <c r="D92" s="48">
        <v>6350</v>
      </c>
      <c r="E92" s="34">
        <f t="shared" si="1"/>
        <v>19</v>
      </c>
      <c r="F92" s="27"/>
      <c r="G92" s="49"/>
      <c r="H92" s="51"/>
    </row>
    <row r="93" spans="1:8" x14ac:dyDescent="0.2">
      <c r="A93" s="25">
        <v>110</v>
      </c>
      <c r="B93" s="33">
        <f>[1]Ноябрь!D93</f>
        <v>789</v>
      </c>
      <c r="C93" s="34">
        <f>[1]Декабрь!D93</f>
        <v>789</v>
      </c>
      <c r="D93" s="48">
        <v>789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[1]Ноябрь!D94</f>
        <v>4612</v>
      </c>
      <c r="C94" s="34">
        <f>[1]Декабрь!D94</f>
        <v>4612</v>
      </c>
      <c r="D94" s="48">
        <v>4612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[1]Ноябрь!D95</f>
        <v>6587</v>
      </c>
      <c r="C95" s="34">
        <f>[1]Декабрь!D95</f>
        <v>6587</v>
      </c>
      <c r="D95" s="48">
        <v>6587</v>
      </c>
      <c r="E95" s="34">
        <f t="shared" si="1"/>
        <v>0</v>
      </c>
      <c r="F95" s="27"/>
      <c r="G95" s="49"/>
      <c r="H95" s="51"/>
    </row>
    <row r="96" spans="1:8" x14ac:dyDescent="0.2">
      <c r="A96" s="25">
        <v>113</v>
      </c>
      <c r="B96" s="33">
        <f>[1]Ноябрь!D96</f>
        <v>12034</v>
      </c>
      <c r="C96" s="34">
        <f>[1]Декабрь!D96</f>
        <v>12034</v>
      </c>
      <c r="D96" s="48">
        <v>12034</v>
      </c>
      <c r="E96" s="34">
        <f t="shared" si="1"/>
        <v>0</v>
      </c>
      <c r="F96" s="27"/>
      <c r="G96" s="49"/>
      <c r="H96" s="51"/>
    </row>
    <row r="97" spans="1:8" x14ac:dyDescent="0.2">
      <c r="A97" s="36">
        <v>114</v>
      </c>
      <c r="B97" s="33">
        <f>[1]Ноябрь!D97</f>
        <v>0</v>
      </c>
      <c r="C97" s="34">
        <f>[1]Декабрь!D97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[1]Ноябрь!D98</f>
        <v>1243</v>
      </c>
      <c r="C98" s="34">
        <f>[1]Декабрь!D98</f>
        <v>1244</v>
      </c>
      <c r="D98" s="48">
        <v>1244</v>
      </c>
      <c r="E98" s="34">
        <f t="shared" si="1"/>
        <v>0</v>
      </c>
      <c r="F98" s="34"/>
      <c r="G98" s="50"/>
      <c r="H98" s="51"/>
    </row>
    <row r="99" spans="1:8" x14ac:dyDescent="0.2">
      <c r="A99" s="28">
        <v>116</v>
      </c>
      <c r="B99" s="33">
        <f>[1]Ноябрь!D99</f>
        <v>0</v>
      </c>
      <c r="C99" s="34">
        <f>[1]Декабрь!D99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[1]Ноябрь!D100</f>
        <v>97592</v>
      </c>
      <c r="C100" s="34">
        <f>[1]Декабрь!D100</f>
        <v>99508</v>
      </c>
      <c r="D100" s="48">
        <v>102959</v>
      </c>
      <c r="E100" s="34">
        <f t="shared" si="1"/>
        <v>3451</v>
      </c>
      <c r="F100" s="27"/>
      <c r="G100" s="49"/>
      <c r="H100" s="51"/>
    </row>
    <row r="101" spans="1:8" x14ac:dyDescent="0.2">
      <c r="A101" s="31">
        <v>118</v>
      </c>
      <c r="B101" s="33">
        <f>[1]Ноябрь!D101</f>
        <v>1059</v>
      </c>
      <c r="C101" s="34">
        <f>[1]Декабрь!D101</f>
        <v>1060</v>
      </c>
      <c r="D101" s="48">
        <v>1171</v>
      </c>
      <c r="E101" s="34">
        <f t="shared" si="1"/>
        <v>111</v>
      </c>
      <c r="F101" s="34"/>
      <c r="G101" s="50"/>
      <c r="H101" s="51"/>
    </row>
    <row r="102" spans="1:8" x14ac:dyDescent="0.2">
      <c r="A102" s="129">
        <v>119</v>
      </c>
      <c r="B102" s="33">
        <f>[1]Ноябрь!D102</f>
        <v>6</v>
      </c>
      <c r="C102" s="34">
        <f>[1]Декабрь!D102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[1]Ноябрь!D103</f>
        <v>911</v>
      </c>
      <c r="C103" s="34">
        <f>[1]Декабрь!D103</f>
        <v>911</v>
      </c>
      <c r="D103" s="48">
        <v>911</v>
      </c>
      <c r="E103" s="34">
        <f t="shared" si="1"/>
        <v>0</v>
      </c>
      <c r="F103" s="27"/>
      <c r="G103" s="49"/>
      <c r="H103" s="51"/>
    </row>
    <row r="104" spans="1:8" x14ac:dyDescent="0.2">
      <c r="A104" s="25">
        <v>121</v>
      </c>
      <c r="B104" s="33">
        <f>[1]Ноябрь!D104</f>
        <v>514</v>
      </c>
      <c r="C104" s="34">
        <f>[1]Декабрь!D104</f>
        <v>514</v>
      </c>
      <c r="D104" s="48">
        <v>514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[1]Ноябрь!D105</f>
        <v>50</v>
      </c>
      <c r="C105" s="34">
        <f>[1]Декабрь!D105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[1]Ноябрь!D106</f>
        <v>16327</v>
      </c>
      <c r="C106" s="34">
        <f>[1]Декабрь!D106</f>
        <v>16675</v>
      </c>
      <c r="D106" s="48">
        <v>17645</v>
      </c>
      <c r="E106" s="34">
        <f t="shared" si="1"/>
        <v>970</v>
      </c>
      <c r="F106" s="27"/>
      <c r="G106" s="49"/>
      <c r="H106" s="51"/>
    </row>
    <row r="107" spans="1:8" x14ac:dyDescent="0.2">
      <c r="A107" s="28">
        <v>125</v>
      </c>
      <c r="B107" s="33">
        <f>[1]Ноябрь!D107</f>
        <v>0</v>
      </c>
      <c r="C107" s="34">
        <f>[1]Декабрь!D107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[1]Ноябрь!D108</f>
        <v>832</v>
      </c>
      <c r="C108" s="34">
        <f>[1]Декабрь!D108</f>
        <v>832</v>
      </c>
      <c r="D108" s="48">
        <v>832</v>
      </c>
      <c r="E108" s="34">
        <f t="shared" si="1"/>
        <v>0</v>
      </c>
      <c r="F108" s="27"/>
      <c r="G108" s="49"/>
      <c r="H108" s="51"/>
    </row>
    <row r="109" spans="1:8" x14ac:dyDescent="0.2">
      <c r="A109" s="31">
        <v>128</v>
      </c>
      <c r="B109" s="33">
        <f>[1]Ноябрь!D109</f>
        <v>166</v>
      </c>
      <c r="C109" s="34">
        <f>[1]Декабрь!D109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[1]Ноябрь!D110</f>
        <v>3659</v>
      </c>
      <c r="C110" s="34">
        <f>[1]Декабрь!D110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[1]Ноябрь!D111</f>
        <v>484</v>
      </c>
      <c r="C111" s="34">
        <f>[1]Декабрь!D111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[1]Ноябрь!D112</f>
        <v>3692</v>
      </c>
      <c r="C112" s="34">
        <f>[1]Декабрь!D112</f>
        <v>3692</v>
      </c>
      <c r="D112" s="48">
        <v>3692</v>
      </c>
      <c r="E112" s="34">
        <f t="shared" si="1"/>
        <v>0</v>
      </c>
      <c r="F112" s="27"/>
      <c r="G112" s="49"/>
      <c r="H112" s="51"/>
    </row>
    <row r="113" spans="1:8" x14ac:dyDescent="0.2">
      <c r="A113" s="73">
        <v>132</v>
      </c>
      <c r="B113" s="33">
        <f>[1]Ноябрь!D113</f>
        <v>2259</v>
      </c>
      <c r="C113" s="34">
        <f>[1]Декабрь!D113</f>
        <v>3423</v>
      </c>
      <c r="D113" s="48">
        <v>4963</v>
      </c>
      <c r="E113" s="34">
        <f t="shared" si="1"/>
        <v>1540</v>
      </c>
      <c r="F113" s="27"/>
      <c r="G113" s="49"/>
      <c r="H113" s="51"/>
    </row>
    <row r="114" spans="1:8" x14ac:dyDescent="0.2">
      <c r="A114" s="126">
        <v>133.13399999999999</v>
      </c>
      <c r="B114" s="33">
        <f>[1]Ноябрь!D114</f>
        <v>2</v>
      </c>
      <c r="C114" s="34">
        <f>[1]Декабрь!D114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[1]Ноябрь!D115</f>
        <v>0</v>
      </c>
      <c r="C115" s="34">
        <f>[1]Декабрь!D115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[1]Ноябрь!D116</f>
        <v>0</v>
      </c>
      <c r="C116" s="34">
        <f>[1]Декабрь!D116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[1]Ноябрь!D117</f>
        <v>4931</v>
      </c>
      <c r="C117" s="34">
        <f>[1]Декабрь!D117</f>
        <v>4931</v>
      </c>
      <c r="D117" s="48">
        <v>4931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[1]Ноябрь!D118</f>
        <v>3924</v>
      </c>
      <c r="C118" s="34">
        <f>[1]Декабрь!D118</f>
        <v>3924</v>
      </c>
      <c r="D118" s="48">
        <v>3924</v>
      </c>
      <c r="E118" s="34">
        <f t="shared" si="1"/>
        <v>0</v>
      </c>
      <c r="F118" s="27"/>
      <c r="G118" s="49"/>
      <c r="H118" s="51"/>
    </row>
    <row r="119" spans="1:8" x14ac:dyDescent="0.2">
      <c r="A119" s="25">
        <v>140.14099999999999</v>
      </c>
      <c r="B119" s="33">
        <f>[1]Ноябрь!D119</f>
        <v>4386</v>
      </c>
      <c r="C119" s="34">
        <f>[1]Декабрь!D119</f>
        <v>4386</v>
      </c>
      <c r="D119" s="48">
        <v>4386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[1]Ноябрь!D120</f>
        <v>0</v>
      </c>
      <c r="C120" s="34">
        <f>[1]Декабрь!D120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[1]Ноябрь!D121</f>
        <v>0</v>
      </c>
      <c r="C121" s="34">
        <f>[1]Декабрь!D121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[1]Ноябрь!D122</f>
        <v>5040</v>
      </c>
      <c r="C122" s="34">
        <f>[1]Декабрь!D122</f>
        <v>5168</v>
      </c>
      <c r="D122" s="48">
        <v>5403</v>
      </c>
      <c r="E122" s="34">
        <f t="shared" si="1"/>
        <v>235</v>
      </c>
      <c r="F122" s="27"/>
      <c r="G122" s="49"/>
      <c r="H122" s="51"/>
    </row>
    <row r="123" spans="1:8" x14ac:dyDescent="0.2">
      <c r="A123" s="25">
        <v>145</v>
      </c>
      <c r="B123" s="33">
        <f>[1]Ноябрь!D123</f>
        <v>0</v>
      </c>
      <c r="C123" s="34">
        <f>[1]Декабрь!D123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[1]Ноябрь!D124</f>
        <v>92527</v>
      </c>
      <c r="C124" s="34">
        <f>[1]Декабрь!D124</f>
        <v>95535</v>
      </c>
      <c r="D124" s="48">
        <v>99160</v>
      </c>
      <c r="E124" s="34">
        <f t="shared" si="1"/>
        <v>3625</v>
      </c>
      <c r="F124" s="27"/>
      <c r="G124" s="49"/>
      <c r="H124" s="51" t="s">
        <v>62</v>
      </c>
    </row>
    <row r="125" spans="1:8" x14ac:dyDescent="0.2">
      <c r="A125" s="36">
        <v>148</v>
      </c>
      <c r="B125" s="33">
        <f>[1]Ноябрь!D125</f>
        <v>0</v>
      </c>
      <c r="C125" s="34">
        <f>[1]Декабрь!D125</f>
        <v>0</v>
      </c>
      <c r="D125" s="48">
        <v>20880</v>
      </c>
      <c r="E125" s="34">
        <f t="shared" si="1"/>
        <v>20880</v>
      </c>
      <c r="F125" s="34"/>
      <c r="G125" s="50"/>
      <c r="H125" s="51"/>
    </row>
    <row r="126" spans="1:8" x14ac:dyDescent="0.2">
      <c r="A126" s="25">
        <v>149</v>
      </c>
      <c r="B126" s="33">
        <f>[1]Ноябрь!D126</f>
        <v>2014</v>
      </c>
      <c r="C126" s="34">
        <f>[1]Декабрь!D126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[1]Ноябрь!D127</f>
        <v>4395</v>
      </c>
      <c r="C127" s="34">
        <f>[1]Декабрь!D127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[1]Ноябрь!D128</f>
        <v>26845</v>
      </c>
      <c r="C128" s="34">
        <f>[1]Декабрь!D128</f>
        <v>26868</v>
      </c>
      <c r="D128" s="48">
        <v>27374</v>
      </c>
      <c r="E128" s="34">
        <f t="shared" si="1"/>
        <v>506</v>
      </c>
      <c r="F128" s="27"/>
      <c r="G128" s="49"/>
      <c r="H128" s="51"/>
    </row>
    <row r="129" spans="1:8" x14ac:dyDescent="0.2">
      <c r="A129" s="25">
        <v>152</v>
      </c>
      <c r="B129" s="33">
        <f>[1]Ноябрь!D129</f>
        <v>224</v>
      </c>
      <c r="C129" s="34">
        <f>[1]Декабрь!D129</f>
        <v>225</v>
      </c>
      <c r="D129" s="48">
        <v>225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[1]Ноябрь!D130</f>
        <v>0</v>
      </c>
      <c r="C130" s="34">
        <f>[1]Декабрь!D130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[1]Ноябрь!D131</f>
        <v>461</v>
      </c>
      <c r="C131" s="34">
        <f>[1]Декабрь!D131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[1]Ноябрь!D132</f>
        <v>0</v>
      </c>
      <c r="C132" s="34">
        <f>[1]Декабрь!D132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[1]Ноябрь!D133</f>
        <v>77688</v>
      </c>
      <c r="C133" s="34">
        <f>[1]Декабрь!D133</f>
        <v>79942</v>
      </c>
      <c r="D133" s="48">
        <v>83259</v>
      </c>
      <c r="E133" s="34">
        <f t="shared" si="2"/>
        <v>3317</v>
      </c>
      <c r="F133" s="27"/>
      <c r="G133" s="49"/>
      <c r="H133" s="51"/>
    </row>
    <row r="134" spans="1:8" x14ac:dyDescent="0.2">
      <c r="A134" s="25">
        <v>157.15799999999999</v>
      </c>
      <c r="B134" s="33">
        <f>[1]Ноябрь!D134</f>
        <v>30428</v>
      </c>
      <c r="C134" s="34">
        <f>[1]Декабрь!D134</f>
        <v>34933</v>
      </c>
      <c r="D134" s="48">
        <v>41710</v>
      </c>
      <c r="E134" s="34">
        <f t="shared" si="2"/>
        <v>6777</v>
      </c>
      <c r="F134" s="27"/>
      <c r="G134" s="49"/>
      <c r="H134" s="51"/>
    </row>
    <row r="135" spans="1:8" x14ac:dyDescent="0.2">
      <c r="A135" s="37">
        <v>159.16</v>
      </c>
      <c r="B135" s="33">
        <f>[1]Ноябрь!D135</f>
        <v>7253</v>
      </c>
      <c r="C135" s="34">
        <f>[1]Декабрь!D135</f>
        <v>7288</v>
      </c>
      <c r="D135" s="48">
        <v>7436</v>
      </c>
      <c r="E135" s="34">
        <f t="shared" si="2"/>
        <v>148</v>
      </c>
      <c r="F135" s="27"/>
      <c r="G135" s="49"/>
      <c r="H135" s="51"/>
    </row>
    <row r="136" spans="1:8" x14ac:dyDescent="0.2">
      <c r="A136" s="28">
        <v>161</v>
      </c>
      <c r="B136" s="33">
        <f>[1]Ноябрь!D136</f>
        <v>0</v>
      </c>
      <c r="C136" s="34">
        <f>[1]Декабрь!D136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[1]Ноябрь!D137</f>
        <v>0</v>
      </c>
      <c r="C137" s="34">
        <f>[1]Декабрь!D137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[1]Ноябрь!D138</f>
        <v>14836</v>
      </c>
      <c r="C138" s="34">
        <f>[1]Декабрь!D138</f>
        <v>15577</v>
      </c>
      <c r="D138" s="48">
        <v>16300</v>
      </c>
      <c r="E138" s="34">
        <f t="shared" si="2"/>
        <v>723</v>
      </c>
      <c r="F138" s="27"/>
      <c r="G138" s="49"/>
      <c r="H138" s="51"/>
    </row>
    <row r="139" spans="1:8" x14ac:dyDescent="0.2">
      <c r="A139" s="25">
        <v>164</v>
      </c>
      <c r="B139" s="33">
        <f>[1]Ноябрь!D139</f>
        <v>13131</v>
      </c>
      <c r="C139" s="34">
        <f>[1]Декабрь!D139</f>
        <v>15400</v>
      </c>
      <c r="D139" s="48">
        <v>18717</v>
      </c>
      <c r="E139" s="34">
        <f t="shared" si="2"/>
        <v>3317</v>
      </c>
      <c r="F139" s="27"/>
      <c r="G139" s="49"/>
      <c r="H139" s="51"/>
    </row>
    <row r="140" spans="1:8" x14ac:dyDescent="0.2">
      <c r="A140" s="36">
        <v>165</v>
      </c>
      <c r="B140" s="33">
        <f>[1]Ноябрь!D140</f>
        <v>0</v>
      </c>
      <c r="C140" s="34">
        <f>[1]Декабрь!D140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[1]Ноябрь!D141</f>
        <v>4387</v>
      </c>
      <c r="C141" s="34">
        <f>[1]Декабрь!D141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[1]Ноябрь!D142</f>
        <v>8149</v>
      </c>
      <c r="C142" s="34">
        <f>[1]Декабрь!D142</f>
        <v>8149</v>
      </c>
      <c r="D142" s="48">
        <v>8167</v>
      </c>
      <c r="E142" s="34">
        <f t="shared" si="2"/>
        <v>18</v>
      </c>
      <c r="F142" s="27"/>
      <c r="G142" s="49"/>
      <c r="H142" s="51"/>
    </row>
    <row r="143" spans="1:8" x14ac:dyDescent="0.2">
      <c r="A143" s="36">
        <v>169</v>
      </c>
      <c r="B143" s="33">
        <f>[1]Ноябрь!D143</f>
        <v>0</v>
      </c>
      <c r="C143" s="34">
        <f>[1]Декабрь!D143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[1]Ноябрь!D144</f>
        <v>0</v>
      </c>
      <c r="C144" s="34">
        <f>[1]Декабрь!D144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[1]Ноябрь!D145</f>
        <v>8523</v>
      </c>
      <c r="C145" s="34">
        <f>[1]Декабрь!D145</f>
        <v>8523</v>
      </c>
      <c r="D145" s="48">
        <v>8685</v>
      </c>
      <c r="E145" s="34">
        <f t="shared" si="2"/>
        <v>162</v>
      </c>
      <c r="F145" s="27"/>
      <c r="G145" s="49"/>
      <c r="H145" s="51"/>
    </row>
    <row r="146" spans="1:8" x14ac:dyDescent="0.2">
      <c r="A146" s="25">
        <v>172</v>
      </c>
      <c r="B146" s="33">
        <f>[1]Ноябрь!D146</f>
        <v>713</v>
      </c>
      <c r="C146" s="34">
        <f>[1]Декабрь!D146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[1]Ноябрь!D147</f>
        <v>5493</v>
      </c>
      <c r="C147" s="34">
        <f>[1]Декабрь!D147</f>
        <v>5493</v>
      </c>
      <c r="D147" s="48">
        <v>5493</v>
      </c>
      <c r="E147" s="34">
        <f>D147-C147</f>
        <v>0</v>
      </c>
      <c r="F147" s="27"/>
      <c r="G147" s="49"/>
      <c r="H147" s="51"/>
    </row>
    <row r="148" spans="1:8" x14ac:dyDescent="0.2">
      <c r="A148" s="25">
        <v>174</v>
      </c>
      <c r="B148" s="33">
        <f>[1]Ноябрь!D148</f>
        <v>13257</v>
      </c>
      <c r="C148" s="34">
        <f>[1]Декабрь!D148</f>
        <v>13585</v>
      </c>
      <c r="D148" s="48">
        <v>14424</v>
      </c>
      <c r="E148" s="34">
        <f t="shared" si="2"/>
        <v>839</v>
      </c>
      <c r="F148" s="27"/>
      <c r="G148" s="49"/>
      <c r="H148" s="51"/>
    </row>
    <row r="149" spans="1:8" x14ac:dyDescent="0.2">
      <c r="A149" s="36">
        <v>175</v>
      </c>
      <c r="B149" s="33">
        <f>[1]Ноябрь!D149</f>
        <v>0</v>
      </c>
      <c r="C149" s="34">
        <f>[1]Декабрь!D149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[1]Ноябрь!D150</f>
        <v>0</v>
      </c>
      <c r="C150" s="34">
        <f>[1]Декабрь!D150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[1]Ноябрь!D151</f>
        <v>8687</v>
      </c>
      <c r="C151" s="34">
        <f>[1]Декабрь!D151</f>
        <v>8688</v>
      </c>
      <c r="D151" s="48">
        <v>8809</v>
      </c>
      <c r="E151" s="34">
        <f t="shared" si="2"/>
        <v>121</v>
      </c>
      <c r="F151" s="27"/>
      <c r="G151" s="49"/>
      <c r="H151" s="51"/>
    </row>
    <row r="152" spans="1:8" x14ac:dyDescent="0.2">
      <c r="A152" s="28">
        <v>179</v>
      </c>
      <c r="B152" s="33">
        <f>[1]Ноябрь!D152</f>
        <v>0</v>
      </c>
      <c r="C152" s="34">
        <f>[1]Декабрь!D152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[1]Ноябрь!D153</f>
        <v>2553</v>
      </c>
      <c r="C153" s="34">
        <f>[1]Декабрь!D153</f>
        <v>2554</v>
      </c>
      <c r="D153" s="48">
        <v>2555</v>
      </c>
      <c r="E153" s="34">
        <f t="shared" si="2"/>
        <v>1</v>
      </c>
      <c r="F153" s="27"/>
      <c r="G153" s="49"/>
      <c r="H153" s="51"/>
    </row>
    <row r="154" spans="1:8" x14ac:dyDescent="0.2">
      <c r="A154" s="31">
        <v>182</v>
      </c>
      <c r="B154" s="33">
        <f>[1]Ноябрь!D154</f>
        <v>104</v>
      </c>
      <c r="C154" s="34">
        <f>[1]Декабрь!D154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[1]Ноябрь!D155</f>
        <v>0</v>
      </c>
      <c r="C155" s="34">
        <f>[1]Декабрь!D155</f>
        <v>0</v>
      </c>
      <c r="D155" s="48">
        <v>3644</v>
      </c>
      <c r="E155" s="34">
        <f t="shared" si="2"/>
        <v>3644</v>
      </c>
      <c r="F155" s="34"/>
      <c r="G155" s="50"/>
      <c r="H155" s="51"/>
    </row>
    <row r="156" spans="1:8" x14ac:dyDescent="0.2">
      <c r="A156" s="31">
        <v>184.185</v>
      </c>
      <c r="B156" s="33">
        <f>[1]Ноябрь!D156</f>
        <v>1770</v>
      </c>
      <c r="C156" s="34">
        <f>[1]Декабрь!D156</f>
        <v>1826</v>
      </c>
      <c r="D156" s="48">
        <v>1863</v>
      </c>
      <c r="E156" s="34">
        <f t="shared" si="2"/>
        <v>37</v>
      </c>
      <c r="F156" s="34"/>
      <c r="G156" s="50"/>
      <c r="H156" s="51"/>
    </row>
    <row r="157" spans="1:8" x14ac:dyDescent="0.2">
      <c r="A157" s="139">
        <v>186</v>
      </c>
      <c r="B157" s="33">
        <f>[1]Ноябрь!D157</f>
        <v>275</v>
      </c>
      <c r="C157" s="34">
        <f>[1]Декабрь!D157</f>
        <v>375</v>
      </c>
      <c r="D157" s="48">
        <v>401</v>
      </c>
      <c r="E157" s="34">
        <f t="shared" si="2"/>
        <v>26</v>
      </c>
      <c r="F157" s="34"/>
      <c r="G157" s="50"/>
      <c r="H157" s="51"/>
    </row>
    <row r="158" spans="1:8" x14ac:dyDescent="0.2">
      <c r="A158" s="77">
        <v>187</v>
      </c>
      <c r="B158" s="33">
        <f>[1]Ноябрь!D158</f>
        <v>1985</v>
      </c>
      <c r="C158" s="34">
        <f>[1]Декабрь!D158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[1]Ноябрь!D159</f>
        <v>9369</v>
      </c>
      <c r="C159" s="34">
        <f>[1]Декабрь!D159</f>
        <v>9370</v>
      </c>
      <c r="D159" s="48">
        <v>9370</v>
      </c>
      <c r="E159" s="34">
        <f>D159-C159</f>
        <v>0</v>
      </c>
      <c r="F159" s="34"/>
      <c r="G159" s="50"/>
      <c r="H159" s="51"/>
    </row>
    <row r="160" spans="1:8" x14ac:dyDescent="0.2">
      <c r="A160" s="28">
        <v>189</v>
      </c>
      <c r="B160" s="33">
        <f>[1]Ноябрь!D160</f>
        <v>0</v>
      </c>
      <c r="C160" s="34">
        <f>[1]Декабрь!D160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[1]Ноябрь!D161</f>
        <v>453</v>
      </c>
      <c r="C161" s="34">
        <f>[1]Декабрь!D161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[1]Ноябрь!D162</f>
        <v>434</v>
      </c>
      <c r="C162" s="34">
        <f>[1]Декабрь!D162</f>
        <v>434</v>
      </c>
      <c r="D162" s="48">
        <v>434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[1]Ноябрь!D163</f>
        <v>0</v>
      </c>
      <c r="C163" s="34">
        <f>[1]Декабрь!D163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[1]Ноябрь!D164</f>
        <v>1772</v>
      </c>
      <c r="C164" s="34">
        <f>[1]Декабрь!D164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[1]Ноябрь!D165</f>
        <v>1498</v>
      </c>
      <c r="C165" s="34">
        <f>[1]Декабрь!D165</f>
        <v>1534</v>
      </c>
      <c r="D165" s="48">
        <v>1587</v>
      </c>
      <c r="E165" s="34">
        <f t="shared" si="2"/>
        <v>53</v>
      </c>
      <c r="F165" s="27"/>
      <c r="G165" s="49"/>
      <c r="H165" s="51"/>
    </row>
    <row r="166" spans="1:8" x14ac:dyDescent="0.2">
      <c r="A166" s="25">
        <v>195</v>
      </c>
      <c r="B166" s="33">
        <f>[1]Ноябрь!D166</f>
        <v>505</v>
      </c>
      <c r="C166" s="34">
        <f>[1]Декабрь!D166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[1]Ноябрь!D167</f>
        <v>21160</v>
      </c>
      <c r="C167" s="34">
        <f>[1]Декабрь!D167</f>
        <v>22667</v>
      </c>
      <c r="D167" s="48">
        <v>24564</v>
      </c>
      <c r="E167" s="34">
        <f t="shared" si="2"/>
        <v>1897</v>
      </c>
      <c r="F167" s="27"/>
      <c r="G167" s="49"/>
      <c r="H167" s="51">
        <v>6371</v>
      </c>
    </row>
    <row r="168" spans="1:8" x14ac:dyDescent="0.2">
      <c r="A168" s="73">
        <v>197</v>
      </c>
      <c r="B168" s="33">
        <f>[1]Ноябрь!D168</f>
        <v>402</v>
      </c>
      <c r="C168" s="34">
        <f>[1]Декабрь!D168</f>
        <v>567</v>
      </c>
      <c r="D168" s="48">
        <v>688</v>
      </c>
      <c r="E168" s="34">
        <f t="shared" si="2"/>
        <v>121</v>
      </c>
      <c r="F168" s="27"/>
      <c r="G168" s="49"/>
      <c r="H168" s="51"/>
    </row>
    <row r="169" spans="1:8" x14ac:dyDescent="0.2">
      <c r="A169" s="25">
        <v>198</v>
      </c>
      <c r="B169" s="33">
        <f>[1]Ноябрь!D169</f>
        <v>3047</v>
      </c>
      <c r="C169" s="34">
        <f>[1]Декабрь!D169</f>
        <v>3049</v>
      </c>
      <c r="D169" s="48">
        <v>3049</v>
      </c>
      <c r="E169" s="34">
        <f t="shared" si="2"/>
        <v>0</v>
      </c>
      <c r="F169" s="27"/>
      <c r="G169" s="49"/>
      <c r="H169" s="51"/>
    </row>
    <row r="170" spans="1:8" x14ac:dyDescent="0.2">
      <c r="A170" s="25">
        <v>199</v>
      </c>
      <c r="B170" s="33">
        <f>[1]Ноябрь!D170</f>
        <v>35288</v>
      </c>
      <c r="C170" s="34">
        <f>[1]Декабрь!D170</f>
        <v>35651</v>
      </c>
      <c r="D170" s="48">
        <v>36321</v>
      </c>
      <c r="E170" s="34">
        <f t="shared" si="2"/>
        <v>670</v>
      </c>
      <c r="F170" s="27"/>
      <c r="G170" s="49"/>
      <c r="H170" s="51"/>
    </row>
    <row r="171" spans="1:8" x14ac:dyDescent="0.2">
      <c r="A171" s="25">
        <v>200</v>
      </c>
      <c r="B171" s="33">
        <f>[1]Ноябрь!D171</f>
        <v>95902</v>
      </c>
      <c r="C171" s="34">
        <f>[1]Декабрь!D171</f>
        <v>99022</v>
      </c>
      <c r="D171" s="48">
        <v>101634</v>
      </c>
      <c r="E171" s="34">
        <f t="shared" si="2"/>
        <v>2612</v>
      </c>
      <c r="F171" s="27"/>
      <c r="G171" s="49"/>
      <c r="H171" s="51"/>
    </row>
    <row r="172" spans="1:8" x14ac:dyDescent="0.2">
      <c r="A172" s="28">
        <v>201</v>
      </c>
      <c r="B172" s="33">
        <f>[1]Ноябрь!D172</f>
        <v>0</v>
      </c>
      <c r="C172" s="34">
        <f>[1]Декабрь!D172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[1]Ноябрь!D173</f>
        <v>0</v>
      </c>
      <c r="C173" s="34">
        <f>[1]Декабрь!D173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[1]Ноябрь!D174</f>
        <v>0</v>
      </c>
      <c r="C174" s="34">
        <f>[1]Декабрь!D174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[1]Ноябрь!D175</f>
        <v>0</v>
      </c>
      <c r="C175" s="34">
        <f>[1]Декабрь!D175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[1]Ноябрь!D176</f>
        <v>0</v>
      </c>
      <c r="C176" s="34">
        <f>[1]Декабрь!D176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[1]Ноябрь!D177</f>
        <v>0</v>
      </c>
      <c r="C177" s="34">
        <f>[1]Декабрь!D177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[1]Ноябрь!D178</f>
        <v>0</v>
      </c>
      <c r="C178" s="34">
        <f>[1]Декабрь!D178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[1]Ноябрь!D179</f>
        <v>3914</v>
      </c>
      <c r="C179" s="34">
        <f>[1]Декабрь!D179</f>
        <v>3914</v>
      </c>
      <c r="D179" s="48">
        <v>3914</v>
      </c>
      <c r="E179" s="34">
        <f t="shared" si="2"/>
        <v>0</v>
      </c>
      <c r="F179" s="34"/>
      <c r="G179" s="50"/>
      <c r="H179" s="51"/>
    </row>
    <row r="180" spans="1:8" x14ac:dyDescent="0.2">
      <c r="A180" s="28">
        <v>218</v>
      </c>
      <c r="B180" s="33">
        <f>[1]Ноябрь!D180</f>
        <v>0</v>
      </c>
      <c r="C180" s="34">
        <f>[1]Декабрь!D180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[1]Ноябрь!D181</f>
        <v>0</v>
      </c>
      <c r="C181" s="34">
        <f>[1]Декабрь!D181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[1]Ноябрь!D182</f>
        <v>0</v>
      </c>
      <c r="C182" s="34">
        <f>[1]Декабрь!D182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[1]Ноябрь!D183</f>
        <v>0</v>
      </c>
      <c r="C183" s="34">
        <f>[1]Декабрь!D183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[1]Ноябрь!D184</f>
        <v>0</v>
      </c>
      <c r="C184" s="34">
        <f>[1]Декабрь!D184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[1]Ноябрь!D185</f>
        <v>0</v>
      </c>
      <c r="C185" s="34">
        <f>[1]Декабрь!D185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[1]Ноябрь!D186</f>
        <v>0</v>
      </c>
      <c r="C186" s="34">
        <f>[1]Декабрь!D186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[1]Ноябрь!D187</f>
        <v>0</v>
      </c>
      <c r="C187" s="34">
        <f>[1]Декабрь!D187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[1]Ноябрь!D188</f>
        <v>0</v>
      </c>
      <c r="C188" s="34">
        <f>[1]Декабрь!D188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[1]Ноябрь!D189</f>
        <v>0</v>
      </c>
      <c r="C189" s="34">
        <f>[1]Декабрь!D189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[1]Ноябрь!D190</f>
        <v>0</v>
      </c>
      <c r="C190" s="34">
        <f>[1]Декабрь!D190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[1]Ноябрь!D191</f>
        <v>0</v>
      </c>
      <c r="C191" s="34">
        <f>[1]Декабрь!D191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[1]Ноябрь!D192</f>
        <v>0</v>
      </c>
      <c r="C192" s="34">
        <f>[1]Декабрь!D192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[1]Ноябрь!D193</f>
        <v>0</v>
      </c>
      <c r="C193" s="34">
        <f>[1]Декабрь!D193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[1]Ноябрь!D194</f>
        <v>0</v>
      </c>
      <c r="C194" s="34">
        <f>[1]Декабрь!D194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[1]Ноябрь!D195</f>
        <v>0</v>
      </c>
      <c r="C195" s="34">
        <f>[1]Декабрь!D195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[1]Ноябрь!D196</f>
        <v>0</v>
      </c>
      <c r="C196" s="34">
        <f>[1]Декабрь!D196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[1]Ноябрь!D197</f>
        <v>0</v>
      </c>
      <c r="C197" s="34">
        <f>[1]Декабрь!D197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[1]Ноябрь!D198</f>
        <v>0</v>
      </c>
      <c r="C198" s="34">
        <f>[1]Декабрь!D198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[1]Ноябрь!D199</f>
        <v>0</v>
      </c>
      <c r="C199" s="34">
        <f>[1]Декабрь!D199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[1]Ноябрь!D200</f>
        <v>0</v>
      </c>
      <c r="C200" s="34">
        <f>[1]Декабрь!D200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[1]Ноябрь!D201</f>
        <v>0</v>
      </c>
      <c r="C201" s="34">
        <f>[1]Декабрь!D201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[1]Ноябрь!D202</f>
        <v>0</v>
      </c>
      <c r="C202" s="34">
        <f>[1]Декабрь!D202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[1]Ноябрь!D203</f>
        <v>0</v>
      </c>
      <c r="C203" s="34">
        <f>[1]Декабрь!D203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[1]Ноябрь!D204</f>
        <v>0</v>
      </c>
      <c r="C204" s="34">
        <f>[1]Декабрь!D204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[1]Ноябрь!D205</f>
        <v>0</v>
      </c>
      <c r="C205" s="34">
        <f>[1]Декабрь!D205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[1]Ноябрь!D206</f>
        <v>0</v>
      </c>
      <c r="C206" s="34">
        <f>[1]Декабрь!D206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[1]Ноябрь!D207</f>
        <v>0</v>
      </c>
      <c r="C207" s="34">
        <f>[1]Декабрь!D207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[1]Ноябрь!D208</f>
        <v>0</v>
      </c>
      <c r="C208" s="34">
        <f>[1]Декабрь!D208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[1]Ноябрь!D209</f>
        <v>0</v>
      </c>
      <c r="C209" s="34">
        <f>[1]Декабрь!D209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[1]Ноябрь!D210</f>
        <v>0</v>
      </c>
      <c r="C210" s="34">
        <f>[1]Декабрь!D210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[1]Ноябрь!D211</f>
        <v>0</v>
      </c>
      <c r="C211" s="34">
        <f>[1]Декабрь!D211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[1]Ноябрь!D212</f>
        <v>0</v>
      </c>
      <c r="C212" s="34">
        <f>[1]Декабрь!D212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[1]Ноябрь!D213</f>
        <v>0</v>
      </c>
      <c r="C213" s="34">
        <f>[1]Декабрь!D213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[1]Ноябрь!D214</f>
        <v>0</v>
      </c>
      <c r="C214" s="34">
        <f>[1]Декабрь!D214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[1]Ноябрь!D215</f>
        <v>0</v>
      </c>
      <c r="C215" s="34">
        <f>[1]Декабрь!D215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[1]Ноябрь!D216</f>
        <v>0</v>
      </c>
      <c r="C216" s="34">
        <f>[1]Декабрь!D216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[1]Ноябрь!D217</f>
        <v>0</v>
      </c>
      <c r="C217" s="34">
        <f>[1]Декабрь!D217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[1]Ноябрь!D218</f>
        <v>0</v>
      </c>
      <c r="C218" s="34">
        <f>[1]Декабрь!D218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[1]Ноябрь!D219</f>
        <v>0</v>
      </c>
      <c r="C219" s="34">
        <f>[1]Декабрь!D219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[1]Ноябрь!D220</f>
        <v>0</v>
      </c>
      <c r="C220" s="56">
        <f>[1]Декабрь!D220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[1]Ноябрь!D221</f>
        <v>0</v>
      </c>
      <c r="C221" s="56">
        <f>[1]Декабрь!D221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[1]Ноябрь!D222</f>
        <v>0</v>
      </c>
      <c r="C222" s="56">
        <f>[1]Декабрь!D222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[1]Ноябрь!D223</f>
        <v>0</v>
      </c>
      <c r="C223" s="56">
        <f>[1]Декабрь!D223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[1]Ноябрь!D224</f>
        <v>0</v>
      </c>
      <c r="C224" s="56">
        <f>[1]Декабрь!D224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[1]Ноябрь!D225</f>
        <v>0</v>
      </c>
      <c r="C225" s="56">
        <f>[1]Декабрь!D225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[1]Ноябрь!D226</f>
        <v>0</v>
      </c>
      <c r="C226" s="56">
        <f>[1]Декабрь!D226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[1]Ноябрь!D227</f>
        <v>0</v>
      </c>
      <c r="C227" s="56">
        <f>[1]Декабрь!D227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[1]Ноябрь!D228</f>
        <v>0</v>
      </c>
      <c r="C228" s="56">
        <f>[1]Декабрь!D228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[1]Ноябрь!D229</f>
        <v>0</v>
      </c>
      <c r="C229" s="56">
        <f>[1]Декабрь!D229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[1]Ноябрь!D230</f>
        <v>0</v>
      </c>
      <c r="C230" s="56">
        <f>[1]Декабрь!D230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[1]Ноябрь!D231</f>
        <v>0</v>
      </c>
      <c r="C231" s="56">
        <f>[1]Декабрь!D231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[1]Ноябрь!D232</f>
        <v>0</v>
      </c>
      <c r="C232" s="56">
        <f>[1]Декабрь!D232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[1]Ноябрь!D233</f>
        <v>0</v>
      </c>
      <c r="C233" s="56">
        <f>[1]Декабрь!D233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[1]Ноябрь!D234</f>
        <v>0</v>
      </c>
      <c r="C234" s="56">
        <f>[1]Декабрь!D234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[1]Ноябрь!D235</f>
        <v>0</v>
      </c>
      <c r="C235" s="56">
        <f>[1]Декабрь!D235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[1]Ноябрь!D236</f>
        <v>0</v>
      </c>
      <c r="C236" s="56">
        <f>[1]Декабрь!D236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[1]Ноябрь!D237</f>
        <v>0</v>
      </c>
      <c r="C237" s="56">
        <f>[1]Декабрь!D237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[1]Ноябрь!D238</f>
        <v>0</v>
      </c>
      <c r="C238" s="56">
        <f>[1]Декабрь!D238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[1]Ноябрь!D239</f>
        <v>0</v>
      </c>
      <c r="C239" s="56">
        <f>[1]Декабрь!D239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[1]Ноябрь!D240</f>
        <v>0</v>
      </c>
      <c r="C240" s="56">
        <f>[1]Декабрь!D240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[1]Ноябрь!D241</f>
        <v>0</v>
      </c>
      <c r="C241" s="56">
        <f>[1]Декабрь!D241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[1]Ноябрь!D242</f>
        <v>0</v>
      </c>
      <c r="C242" s="56">
        <f>[1]Декабрь!D242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[1]Ноябрь!D243</f>
        <v>0</v>
      </c>
      <c r="C243" s="56">
        <f>[1]Декабрь!D243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[1]Ноябрь!D244</f>
        <v>0</v>
      </c>
      <c r="C244" s="56">
        <f>[1]Декабрь!D244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[1]Ноябрь!D245</f>
        <v>0</v>
      </c>
      <c r="C245" s="60">
        <f>[1]Декабрь!D245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[1]Ноябрь!D246</f>
        <v>0</v>
      </c>
      <c r="C246" s="60">
        <f>[1]Декабрь!D246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[1]Ноябрь!D247</f>
        <v>0</v>
      </c>
      <c r="C247" s="41">
        <f>[1]Декабрь!D247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[1]Ноябрь!D248</f>
        <v>20680</v>
      </c>
      <c r="C248" s="44">
        <f>[1]Декабрь!D248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40</v>
      </c>
      <c r="C256" s="125" t="s">
        <v>56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[1]Декабрь!$C$258</f>
        <v>9742.5</v>
      </c>
      <c r="C258" s="122">
        <v>10416.299999999999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779400</v>
      </c>
      <c r="C259" s="112">
        <f>C258*80</f>
        <v>833304</v>
      </c>
      <c r="D259" s="109">
        <f>C259-B259</f>
        <v>53904</v>
      </c>
      <c r="E259" s="9">
        <f>SUM(E196:E246)</f>
        <v>0</v>
      </c>
      <c r="F259" s="147"/>
      <c r="G259" s="148"/>
      <c r="H259" s="10">
        <f>D259-E259-D261</f>
        <v>53768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[1]Декабрь!$C$261</f>
        <v>6648</v>
      </c>
      <c r="C261" s="123">
        <v>6784</v>
      </c>
      <c r="D261" s="119">
        <f>C261-B261</f>
        <v>136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[1]Декабрь!$C$263</f>
        <v>15086.4</v>
      </c>
      <c r="C263" s="122">
        <v>15546.9</v>
      </c>
      <c r="D263" s="118"/>
      <c r="E263" s="83"/>
      <c r="F263" s="87" t="s">
        <v>65</v>
      </c>
      <c r="G263" s="135">
        <v>14</v>
      </c>
      <c r="H263" s="85"/>
    </row>
    <row r="264" spans="1:8" ht="15.75" thickBot="1" x14ac:dyDescent="0.25">
      <c r="A264" s="106"/>
      <c r="B264" s="115">
        <f>B263*60</f>
        <v>905184</v>
      </c>
      <c r="C264" s="115">
        <f>C263*60</f>
        <v>932814</v>
      </c>
      <c r="D264" s="109">
        <f>C264-B264</f>
        <v>27630</v>
      </c>
      <c r="E264" s="84">
        <f>SUM(E2:E53,E55:E63,E167:E171,E179,E247)</f>
        <v>23259</v>
      </c>
      <c r="F264" s="151">
        <f>(4*0.25+7*0.06)*G263*30</f>
        <v>596.4</v>
      </c>
      <c r="G264" s="152"/>
      <c r="H264" s="86">
        <f>D264-E264-F264</f>
        <v>3774.6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[1]Декабрь!$C$266</f>
        <v>42861.4</v>
      </c>
      <c r="C266" s="122">
        <v>44389.8</v>
      </c>
      <c r="D266" s="118"/>
      <c r="E266" s="83"/>
      <c r="F266" s="87" t="s">
        <v>66</v>
      </c>
      <c r="G266" s="135">
        <v>14</v>
      </c>
      <c r="H266" s="85"/>
    </row>
    <row r="267" spans="1:8" ht="15.75" thickBot="1" x14ac:dyDescent="0.25">
      <c r="A267" s="106"/>
      <c r="B267" s="115">
        <f>B266*30</f>
        <v>1285842</v>
      </c>
      <c r="C267" s="115">
        <f>C266*30</f>
        <v>1331694</v>
      </c>
      <c r="D267" s="109">
        <f>C267-B267</f>
        <v>45852</v>
      </c>
      <c r="E267" s="84">
        <f>SUM(E54,E64:E166,E248)</f>
        <v>57661</v>
      </c>
      <c r="F267" s="151">
        <f>(8*0.25+7*0.06)*G266*30</f>
        <v>1016.3999999999999</v>
      </c>
      <c r="G267" s="152"/>
      <c r="H267" s="86">
        <f>D267-E267-F267</f>
        <v>-12825.4</v>
      </c>
    </row>
    <row r="268" spans="1:8" ht="15.75" thickBot="1" x14ac:dyDescent="0.25">
      <c r="A268" s="11"/>
      <c r="B268" s="116"/>
      <c r="C268" s="116"/>
      <c r="D268" s="119">
        <f>D259+D264+D267</f>
        <v>127386</v>
      </c>
      <c r="E268" s="14">
        <f>E259+E264+E267</f>
        <v>80920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[1]Декабрь!$C$271</f>
        <v>3962.62</v>
      </c>
      <c r="C271" s="124">
        <v>4103.29</v>
      </c>
      <c r="D271" s="120"/>
      <c r="E271" s="143">
        <v>1393.42</v>
      </c>
      <c r="F271" s="1"/>
      <c r="G271" s="1"/>
      <c r="H271" s="1"/>
    </row>
    <row r="272" spans="1:8" ht="15.75" thickBot="1" x14ac:dyDescent="0.25">
      <c r="A272" s="108"/>
      <c r="B272" s="115">
        <f>B271*800</f>
        <v>3170096</v>
      </c>
      <c r="C272" s="115">
        <f>C271*800</f>
        <v>3282632</v>
      </c>
      <c r="D272" s="121">
        <f>C272-B272</f>
        <v>112536</v>
      </c>
      <c r="E272" s="115">
        <f>E271*800-[1]Декабрь!$E$271*800</f>
        <v>111840.00000000012</v>
      </c>
      <c r="F272" s="1"/>
      <c r="G272" s="1"/>
      <c r="H272" s="1"/>
    </row>
  </sheetData>
  <sheetProtection password="CF36" sheet="1" objects="1" scenarios="1"/>
  <mergeCells count="11">
    <mergeCell ref="F257:G257"/>
    <mergeCell ref="A250:B250"/>
    <mergeCell ref="A251:B251"/>
    <mergeCell ref="A252:B252"/>
    <mergeCell ref="A253:B253"/>
    <mergeCell ref="F256:G256"/>
    <mergeCell ref="F258:G258"/>
    <mergeCell ref="F259:G259"/>
    <mergeCell ref="F261:G261"/>
    <mergeCell ref="F264:G264"/>
    <mergeCell ref="F267:G2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2"/>
  <sheetViews>
    <sheetView workbookViewId="0">
      <pane ySplit="1" topLeftCell="A15" activePane="bottomLeft" state="frozen"/>
      <selection activeCell="G1" sqref="G1"/>
      <selection pane="bottomLeft" activeCell="D126" sqref="D126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40</v>
      </c>
      <c r="C1" s="2" t="s">
        <v>56</v>
      </c>
      <c r="D1" s="93" t="s">
        <v>57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Январь!C2</f>
        <v>0</v>
      </c>
      <c r="C2" s="23">
        <f>Январь!D2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Январь!C3</f>
        <v>245</v>
      </c>
      <c r="C3" s="27">
        <f>Январь!D3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Январь!C4</f>
        <v>0</v>
      </c>
      <c r="C4" s="27">
        <f>Январь!D4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Январь!C5</f>
        <v>42181</v>
      </c>
      <c r="C5" s="27">
        <f>Январь!D5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Январь!C6</f>
        <v>28884</v>
      </c>
      <c r="C6" s="27">
        <f>Январь!D6</f>
        <v>30309</v>
      </c>
      <c r="D6" s="48">
        <v>31636</v>
      </c>
      <c r="E6" s="34">
        <f t="shared" si="0"/>
        <v>1327</v>
      </c>
      <c r="F6" s="27"/>
      <c r="G6" s="49"/>
      <c r="H6" s="51"/>
    </row>
    <row r="7" spans="1:8" x14ac:dyDescent="0.2">
      <c r="A7" s="31">
        <v>7.8</v>
      </c>
      <c r="B7" s="26">
        <f>Январь!C7</f>
        <v>76883</v>
      </c>
      <c r="C7" s="27">
        <f>Январь!D7</f>
        <v>81164</v>
      </c>
      <c r="D7" s="48">
        <v>85065</v>
      </c>
      <c r="E7" s="34">
        <f t="shared" si="0"/>
        <v>3901</v>
      </c>
      <c r="F7" s="27"/>
      <c r="G7" s="49"/>
      <c r="H7" s="51"/>
    </row>
    <row r="8" spans="1:8" x14ac:dyDescent="0.2">
      <c r="A8" s="32">
        <v>9.1</v>
      </c>
      <c r="B8" s="26">
        <f>Январь!C8</f>
        <v>17066</v>
      </c>
      <c r="C8" s="27">
        <f>Январь!D8</f>
        <v>18656</v>
      </c>
      <c r="D8" s="48">
        <v>19744</v>
      </c>
      <c r="E8" s="34">
        <f t="shared" si="0"/>
        <v>1088</v>
      </c>
      <c r="F8" s="27"/>
      <c r="G8" s="49"/>
      <c r="H8" s="51">
        <v>6033</v>
      </c>
    </row>
    <row r="9" spans="1:8" x14ac:dyDescent="0.2">
      <c r="A9" s="126">
        <v>11</v>
      </c>
      <c r="B9" s="33">
        <f>Январь!C9</f>
        <v>1135</v>
      </c>
      <c r="C9" s="34">
        <f>Январь!D9</f>
        <v>1193</v>
      </c>
      <c r="D9" s="48">
        <v>1193</v>
      </c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Январь!C10</f>
        <v>39665</v>
      </c>
      <c r="C10" s="34">
        <f>Январь!D10</f>
        <v>41729</v>
      </c>
      <c r="D10" s="48">
        <v>43541</v>
      </c>
      <c r="E10" s="34">
        <f t="shared" si="0"/>
        <v>1812</v>
      </c>
      <c r="F10" s="34"/>
      <c r="G10" s="50"/>
      <c r="H10" s="51"/>
    </row>
    <row r="11" spans="1:8" x14ac:dyDescent="0.2">
      <c r="A11" s="25">
        <v>14.15</v>
      </c>
      <c r="B11" s="33">
        <f>Январь!C11</f>
        <v>3139</v>
      </c>
      <c r="C11" s="34">
        <f>Январь!D11</f>
        <v>5007</v>
      </c>
      <c r="D11" s="48">
        <v>6813</v>
      </c>
      <c r="E11" s="34">
        <f t="shared" si="0"/>
        <v>1806</v>
      </c>
      <c r="F11" s="27"/>
      <c r="G11" s="49"/>
      <c r="H11" s="51"/>
    </row>
    <row r="12" spans="1:8" x14ac:dyDescent="0.2">
      <c r="A12" s="25">
        <v>16</v>
      </c>
      <c r="B12" s="33">
        <f>Январь!C12</f>
        <v>3311</v>
      </c>
      <c r="C12" s="34">
        <f>Январь!D12</f>
        <v>3311</v>
      </c>
      <c r="D12" s="48">
        <v>3311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Январь!C13</f>
        <v>0</v>
      </c>
      <c r="C13" s="34">
        <f>Январь!D13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Январь!C14</f>
        <v>0</v>
      </c>
      <c r="C14" s="34">
        <f>Январь!D14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Январь!C15</f>
        <v>629</v>
      </c>
      <c r="C15" s="34">
        <f>Январь!D15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Январь!C16</f>
        <v>7656</v>
      </c>
      <c r="C16" s="34">
        <f>Январь!D16</f>
        <v>7656</v>
      </c>
      <c r="D16" s="48">
        <v>7656</v>
      </c>
      <c r="E16" s="34">
        <f t="shared" si="0"/>
        <v>0</v>
      </c>
      <c r="F16" s="27"/>
      <c r="G16" s="49"/>
      <c r="H16" s="51"/>
    </row>
    <row r="17" spans="1:8" x14ac:dyDescent="0.2">
      <c r="A17" s="31">
        <v>21.22</v>
      </c>
      <c r="B17" s="33">
        <f>Январь!C17</f>
        <v>9393</v>
      </c>
      <c r="C17" s="34">
        <f>Январь!D17</f>
        <v>9454</v>
      </c>
      <c r="D17" s="48">
        <v>9481</v>
      </c>
      <c r="E17" s="34">
        <f t="shared" si="0"/>
        <v>27</v>
      </c>
      <c r="F17" s="34"/>
      <c r="G17" s="50"/>
      <c r="H17" s="51"/>
    </row>
    <row r="18" spans="1:8" x14ac:dyDescent="0.2">
      <c r="A18" s="25">
        <v>23</v>
      </c>
      <c r="B18" s="33">
        <f>Январь!C18</f>
        <v>3315</v>
      </c>
      <c r="C18" s="34">
        <f>Январь!D18</f>
        <v>3411</v>
      </c>
      <c r="D18" s="48">
        <v>3520</v>
      </c>
      <c r="E18" s="34">
        <f t="shared" si="0"/>
        <v>109</v>
      </c>
      <c r="F18" s="27"/>
      <c r="G18" s="49"/>
      <c r="H18" s="51"/>
    </row>
    <row r="19" spans="1:8" x14ac:dyDescent="0.2">
      <c r="A19" s="25">
        <v>24</v>
      </c>
      <c r="B19" s="33">
        <f>Январь!C19</f>
        <v>46247</v>
      </c>
      <c r="C19" s="34">
        <f>Январь!D19</f>
        <v>48486</v>
      </c>
      <c r="D19" s="48">
        <v>48916</v>
      </c>
      <c r="E19" s="34">
        <f t="shared" si="0"/>
        <v>430</v>
      </c>
      <c r="F19" s="27"/>
      <c r="G19" s="49"/>
      <c r="H19" s="51"/>
    </row>
    <row r="20" spans="1:8" x14ac:dyDescent="0.2">
      <c r="A20" s="28">
        <v>25</v>
      </c>
      <c r="B20" s="33">
        <f>Январь!C20</f>
        <v>0</v>
      </c>
      <c r="C20" s="34">
        <f>Январь!D20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Январь!C21</f>
        <v>1763</v>
      </c>
      <c r="C21" s="34">
        <f>Январь!D21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Январь!C22</f>
        <v>0</v>
      </c>
      <c r="C22" s="34">
        <f>Январь!D22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Январь!C23</f>
        <v>36250</v>
      </c>
      <c r="C23" s="34">
        <f>Январь!D23</f>
        <v>36250</v>
      </c>
      <c r="D23" s="48">
        <v>36250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Январь!C24</f>
        <v>2469</v>
      </c>
      <c r="C24" s="34">
        <f>Январь!D24</f>
        <v>2469</v>
      </c>
      <c r="D24" s="48">
        <v>2469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Январь!C25</f>
        <v>78</v>
      </c>
      <c r="C25" s="34">
        <f>Январь!D25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Январь!C26</f>
        <v>4938</v>
      </c>
      <c r="C26" s="34">
        <f>Январь!D26</f>
        <v>4938</v>
      </c>
      <c r="D26" s="48">
        <v>4938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Январь!C27</f>
        <v>0</v>
      </c>
      <c r="C27" s="34">
        <f>Январь!D27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Январь!C28</f>
        <v>2156</v>
      </c>
      <c r="C28" s="34">
        <f>Январь!D28</f>
        <v>2156</v>
      </c>
      <c r="D28" s="48">
        <v>2157</v>
      </c>
      <c r="E28" s="34">
        <f t="shared" si="0"/>
        <v>1</v>
      </c>
      <c r="F28" s="27"/>
      <c r="G28" s="49"/>
      <c r="H28" s="51"/>
    </row>
    <row r="29" spans="1:8" x14ac:dyDescent="0.2">
      <c r="A29" s="28">
        <v>35</v>
      </c>
      <c r="B29" s="33">
        <f>Январь!C29</f>
        <v>0</v>
      </c>
      <c r="C29" s="34">
        <f>Январь!D29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Январь!C30</f>
        <v>3635</v>
      </c>
      <c r="C30" s="34">
        <f>Январь!D30</f>
        <v>3643</v>
      </c>
      <c r="D30" s="48">
        <v>3685</v>
      </c>
      <c r="E30" s="34">
        <f t="shared" si="0"/>
        <v>42</v>
      </c>
      <c r="F30" s="27"/>
      <c r="G30" s="49"/>
      <c r="H30" s="51"/>
    </row>
    <row r="31" spans="1:8" x14ac:dyDescent="0.2">
      <c r="A31" s="25">
        <v>37</v>
      </c>
      <c r="B31" s="33">
        <f>Январь!C31</f>
        <v>13398</v>
      </c>
      <c r="C31" s="34">
        <f>Январь!D31</f>
        <v>13927</v>
      </c>
      <c r="D31" s="48">
        <v>14360</v>
      </c>
      <c r="E31" s="34">
        <f t="shared" si="0"/>
        <v>433</v>
      </c>
      <c r="F31" s="27"/>
      <c r="G31" s="49"/>
      <c r="H31" s="51"/>
    </row>
    <row r="32" spans="1:8" x14ac:dyDescent="0.2">
      <c r="A32" s="25">
        <v>38</v>
      </c>
      <c r="B32" s="33">
        <f>Январь!C32</f>
        <v>622</v>
      </c>
      <c r="C32" s="34">
        <f>Январь!D32</f>
        <v>658</v>
      </c>
      <c r="D32" s="48">
        <v>661</v>
      </c>
      <c r="E32" s="34">
        <f t="shared" si="0"/>
        <v>3</v>
      </c>
      <c r="F32" s="27"/>
      <c r="G32" s="49"/>
      <c r="H32" s="51"/>
    </row>
    <row r="33" spans="1:8" x14ac:dyDescent="0.2">
      <c r="A33" s="72">
        <v>39.4</v>
      </c>
      <c r="B33" s="33">
        <f>Январь!C33</f>
        <v>56089</v>
      </c>
      <c r="C33" s="34">
        <f>Январь!D33</f>
        <v>57089</v>
      </c>
      <c r="D33" s="48">
        <v>58176</v>
      </c>
      <c r="E33" s="34">
        <f t="shared" si="0"/>
        <v>1087</v>
      </c>
      <c r="F33" s="34"/>
      <c r="G33" s="50"/>
      <c r="H33" s="51"/>
    </row>
    <row r="34" spans="1:8" x14ac:dyDescent="0.2">
      <c r="A34" s="35" t="s">
        <v>8</v>
      </c>
      <c r="B34" s="33">
        <f>Январь!C34</f>
        <v>20297</v>
      </c>
      <c r="C34" s="34">
        <f>Январь!D34</f>
        <v>20746</v>
      </c>
      <c r="D34" s="48">
        <v>20759</v>
      </c>
      <c r="E34" s="34">
        <f t="shared" si="0"/>
        <v>13</v>
      </c>
      <c r="F34" s="52"/>
      <c r="G34" s="53"/>
      <c r="H34" s="54"/>
    </row>
    <row r="35" spans="1:8" x14ac:dyDescent="0.2">
      <c r="A35" s="25">
        <v>44</v>
      </c>
      <c r="B35" s="33">
        <f>Январь!C35</f>
        <v>993</v>
      </c>
      <c r="C35" s="34">
        <f>Январь!D35</f>
        <v>993</v>
      </c>
      <c r="D35" s="48">
        <v>993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Январь!C36</f>
        <v>1355</v>
      </c>
      <c r="C36" s="34">
        <f>Январь!D36</f>
        <v>1355</v>
      </c>
      <c r="D36" s="48">
        <v>1355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Январь!C37</f>
        <v>5766</v>
      </c>
      <c r="C37" s="34">
        <f>Январь!D37</f>
        <v>5766</v>
      </c>
      <c r="D37" s="48">
        <v>5766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Январь!C38</f>
        <v>30125</v>
      </c>
      <c r="C38" s="34">
        <f>Январь!D38</f>
        <v>30292</v>
      </c>
      <c r="D38" s="48">
        <v>30300</v>
      </c>
      <c r="E38" s="34">
        <f t="shared" si="0"/>
        <v>8</v>
      </c>
      <c r="F38" s="27"/>
      <c r="G38" s="49"/>
      <c r="H38" s="51"/>
    </row>
    <row r="39" spans="1:8" x14ac:dyDescent="0.2">
      <c r="A39" s="25">
        <v>50.51</v>
      </c>
      <c r="B39" s="33">
        <f>Январь!C39</f>
        <v>5619</v>
      </c>
      <c r="C39" s="34">
        <f>Январь!D39</f>
        <v>5827</v>
      </c>
      <c r="D39" s="48">
        <v>5827</v>
      </c>
      <c r="E39" s="34">
        <f t="shared" si="0"/>
        <v>0</v>
      </c>
      <c r="F39" s="27"/>
      <c r="G39" s="49"/>
      <c r="H39" s="51"/>
    </row>
    <row r="40" spans="1:8" x14ac:dyDescent="0.2">
      <c r="A40" s="126">
        <v>52</v>
      </c>
      <c r="B40" s="33">
        <f>Январь!C40</f>
        <v>8059</v>
      </c>
      <c r="C40" s="34">
        <f>Январь!D40</f>
        <v>8454</v>
      </c>
      <c r="D40" s="48">
        <v>8765</v>
      </c>
      <c r="E40" s="34">
        <f t="shared" si="0"/>
        <v>311</v>
      </c>
      <c r="F40" s="34"/>
      <c r="G40" s="50"/>
      <c r="H40" s="51"/>
    </row>
    <row r="41" spans="1:8" x14ac:dyDescent="0.2">
      <c r="A41" s="78" t="s">
        <v>7</v>
      </c>
      <c r="B41" s="33">
        <f>Январь!C41</f>
        <v>833</v>
      </c>
      <c r="C41" s="34">
        <f>Январь!D41</f>
        <v>833</v>
      </c>
      <c r="D41" s="48">
        <v>833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Январь!C42</f>
        <v>2</v>
      </c>
      <c r="C42" s="34">
        <f>Январь!D42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Январь!C43</f>
        <v>6</v>
      </c>
      <c r="C43" s="34">
        <f>Январь!D43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Январь!C44</f>
        <v>0</v>
      </c>
      <c r="C44" s="34">
        <f>Январь!D44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Январь!C45</f>
        <v>5790</v>
      </c>
      <c r="C45" s="34">
        <f>Январь!D45</f>
        <v>5801</v>
      </c>
      <c r="D45" s="48">
        <v>5801</v>
      </c>
      <c r="E45" s="34">
        <f t="shared" si="0"/>
        <v>0</v>
      </c>
      <c r="F45" s="27"/>
      <c r="G45" s="49"/>
      <c r="H45" s="51"/>
    </row>
    <row r="46" spans="1:8" x14ac:dyDescent="0.2">
      <c r="A46" s="25">
        <v>62</v>
      </c>
      <c r="B46" s="33">
        <f>Январь!C46</f>
        <v>6406</v>
      </c>
      <c r="C46" s="34">
        <f>Январь!D46</f>
        <v>6406</v>
      </c>
      <c r="D46" s="48">
        <v>6406</v>
      </c>
      <c r="E46" s="34">
        <f t="shared" si="0"/>
        <v>0</v>
      </c>
      <c r="F46" s="27"/>
      <c r="G46" s="49"/>
      <c r="H46" s="51"/>
    </row>
    <row r="47" spans="1:8" x14ac:dyDescent="0.2">
      <c r="A47" s="28">
        <v>63</v>
      </c>
      <c r="B47" s="33">
        <f>Январь!C47</f>
        <v>0</v>
      </c>
      <c r="C47" s="34">
        <f>Январь!D47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Январь!C48</f>
        <v>0</v>
      </c>
      <c r="C48" s="34">
        <f>Январь!D48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Январь!C49</f>
        <v>0</v>
      </c>
      <c r="C49" s="34">
        <f>Январь!D49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Январь!C50</f>
        <v>5563</v>
      </c>
      <c r="C50" s="34">
        <f>Январь!D50</f>
        <v>5799</v>
      </c>
      <c r="D50" s="48">
        <v>5803</v>
      </c>
      <c r="E50" s="34">
        <f t="shared" si="0"/>
        <v>4</v>
      </c>
      <c r="F50" s="27"/>
      <c r="G50" s="49"/>
      <c r="H50" s="51"/>
    </row>
    <row r="51" spans="1:8" x14ac:dyDescent="0.2">
      <c r="A51" s="25">
        <v>67</v>
      </c>
      <c r="B51" s="33">
        <f>Январь!C51</f>
        <v>1400</v>
      </c>
      <c r="C51" s="34">
        <f>Январь!D51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Январь!C52</f>
        <v>8064</v>
      </c>
      <c r="C52" s="34">
        <f>Январь!D52</f>
        <v>8064</v>
      </c>
      <c r="D52" s="48">
        <v>8064</v>
      </c>
      <c r="E52" s="34">
        <f t="shared" si="0"/>
        <v>0</v>
      </c>
      <c r="F52" s="27"/>
      <c r="G52" s="49"/>
      <c r="H52" s="51"/>
    </row>
    <row r="53" spans="1:8" x14ac:dyDescent="0.2">
      <c r="A53" s="25">
        <v>69</v>
      </c>
      <c r="B53" s="33">
        <f>Январь!C53</f>
        <v>3287</v>
      </c>
      <c r="C53" s="34">
        <f>Январь!D53</f>
        <v>3287</v>
      </c>
      <c r="D53" s="48">
        <v>3287</v>
      </c>
      <c r="E53" s="34">
        <f t="shared" si="0"/>
        <v>0</v>
      </c>
      <c r="F53" s="27"/>
      <c r="G53" s="49"/>
      <c r="H53" s="51"/>
    </row>
    <row r="54" spans="1:8" x14ac:dyDescent="0.2">
      <c r="A54" s="35" t="s">
        <v>15</v>
      </c>
      <c r="B54" s="33">
        <f>Январь!C54</f>
        <v>63950</v>
      </c>
      <c r="C54" s="34">
        <f>Январь!D54</f>
        <v>64000</v>
      </c>
      <c r="D54" s="48">
        <v>64050</v>
      </c>
      <c r="E54" s="34">
        <f t="shared" si="0"/>
        <v>50</v>
      </c>
      <c r="F54" s="27"/>
      <c r="G54" s="49"/>
      <c r="H54" s="51"/>
    </row>
    <row r="55" spans="1:8" x14ac:dyDescent="0.2">
      <c r="A55" s="35" t="s">
        <v>16</v>
      </c>
      <c r="B55" s="33">
        <f>Январь!C55</f>
        <v>79</v>
      </c>
      <c r="C55" s="34">
        <f>Январь!D55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Январь!C56</f>
        <v>12868</v>
      </c>
      <c r="C56" s="34">
        <f>Январь!D56</f>
        <v>12868</v>
      </c>
      <c r="D56" s="48">
        <v>12868</v>
      </c>
      <c r="E56" s="34">
        <f t="shared" si="0"/>
        <v>0</v>
      </c>
      <c r="F56" s="27"/>
      <c r="G56" s="49"/>
      <c r="H56" s="51"/>
    </row>
    <row r="57" spans="1:8" x14ac:dyDescent="0.2">
      <c r="A57" s="25">
        <v>71</v>
      </c>
      <c r="B57" s="33">
        <f>Январь!C57</f>
        <v>460</v>
      </c>
      <c r="C57" s="34">
        <f>Январь!D57</f>
        <v>460</v>
      </c>
      <c r="D57" s="48">
        <v>460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Январь!C58</f>
        <v>249</v>
      </c>
      <c r="C58" s="34">
        <f>Январь!D58</f>
        <v>249</v>
      </c>
      <c r="D58" s="48">
        <v>249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Январь!C59</f>
        <v>4551</v>
      </c>
      <c r="C59" s="34">
        <f>Январь!D59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Январь!C60</f>
        <v>0</v>
      </c>
      <c r="C60" s="34">
        <f>Январь!D60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Январь!C61</f>
        <v>0</v>
      </c>
      <c r="C61" s="34">
        <f>Январь!D61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Январь!C62</f>
        <v>1414</v>
      </c>
      <c r="C62" s="34">
        <f>Январь!D62</f>
        <v>1414</v>
      </c>
      <c r="D62" s="48">
        <v>1414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Январь!C63</f>
        <v>37795</v>
      </c>
      <c r="C63" s="34">
        <f>Январь!D63</f>
        <v>39033</v>
      </c>
      <c r="D63" s="48">
        <v>40271</v>
      </c>
      <c r="E63" s="34">
        <f t="shared" si="0"/>
        <v>1238</v>
      </c>
      <c r="F63" s="27"/>
      <c r="G63" s="49"/>
      <c r="H63" s="51"/>
    </row>
    <row r="64" spans="1:8" x14ac:dyDescent="0.2">
      <c r="A64" s="25">
        <v>78</v>
      </c>
      <c r="B64" s="33">
        <f>Январь!C64</f>
        <v>33755</v>
      </c>
      <c r="C64" s="34">
        <f>Январь!D64</f>
        <v>33755</v>
      </c>
      <c r="D64" s="48">
        <v>33755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Январь!C65</f>
        <v>25653</v>
      </c>
      <c r="C65" s="34">
        <f>Январь!D65</f>
        <v>27589</v>
      </c>
      <c r="D65" s="48">
        <v>29047</v>
      </c>
      <c r="E65" s="34">
        <f t="shared" si="0"/>
        <v>1458</v>
      </c>
      <c r="F65" s="27"/>
      <c r="G65" s="49"/>
      <c r="H65" s="51"/>
    </row>
    <row r="66" spans="1:8" x14ac:dyDescent="0.2">
      <c r="A66" s="28">
        <v>80</v>
      </c>
      <c r="B66" s="33">
        <f>Январь!C66</f>
        <v>0</v>
      </c>
      <c r="C66" s="34">
        <f>Январь!D66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Январь!C67</f>
        <v>24700</v>
      </c>
      <c r="C67" s="34">
        <f>Январь!D67</f>
        <v>25500</v>
      </c>
      <c r="D67" s="48">
        <v>26550</v>
      </c>
      <c r="E67" s="34">
        <f t="shared" si="1"/>
        <v>1050</v>
      </c>
      <c r="F67" s="34"/>
      <c r="G67" s="50"/>
      <c r="H67" s="51"/>
    </row>
    <row r="68" spans="1:8" x14ac:dyDescent="0.2">
      <c r="A68" s="31">
        <v>82</v>
      </c>
      <c r="B68" s="33">
        <f>Январь!C68</f>
        <v>3343</v>
      </c>
      <c r="C68" s="34">
        <f>Январь!D68</f>
        <v>3610</v>
      </c>
      <c r="D68" s="48">
        <v>3610</v>
      </c>
      <c r="E68" s="34">
        <f t="shared" si="1"/>
        <v>0</v>
      </c>
      <c r="F68" s="34"/>
      <c r="G68" s="50"/>
      <c r="H68" s="51"/>
    </row>
    <row r="69" spans="1:8" x14ac:dyDescent="0.2">
      <c r="A69" s="28">
        <v>83</v>
      </c>
      <c r="B69" s="33">
        <f>Январь!C69</f>
        <v>0</v>
      </c>
      <c r="C69" s="34">
        <f>Январь!D69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Январь!C70</f>
        <v>0</v>
      </c>
      <c r="C70" s="34">
        <f>Январь!D70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Январь!C71</f>
        <v>0</v>
      </c>
      <c r="C71" s="34">
        <f>Январь!D71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Январь!C72</f>
        <v>3954</v>
      </c>
      <c r="C72" s="34">
        <f>Январь!D72</f>
        <v>5058</v>
      </c>
      <c r="D72" s="48">
        <v>5899</v>
      </c>
      <c r="E72" s="34">
        <f t="shared" si="1"/>
        <v>841</v>
      </c>
      <c r="F72" s="27"/>
      <c r="G72" s="49"/>
      <c r="H72" s="51"/>
    </row>
    <row r="73" spans="1:8" x14ac:dyDescent="0.2">
      <c r="A73" s="25">
        <v>87</v>
      </c>
      <c r="B73" s="33">
        <f>Январь!C73</f>
        <v>9739</v>
      </c>
      <c r="C73" s="34">
        <f>Январь!D73</f>
        <v>9801</v>
      </c>
      <c r="D73" s="48">
        <v>9801</v>
      </c>
      <c r="E73" s="34">
        <f t="shared" si="1"/>
        <v>0</v>
      </c>
      <c r="F73" s="27"/>
      <c r="G73" s="49"/>
      <c r="H73" s="51"/>
    </row>
    <row r="74" spans="1:8" x14ac:dyDescent="0.2">
      <c r="A74" s="25">
        <v>88.89</v>
      </c>
      <c r="B74" s="33">
        <f>Январь!C74</f>
        <v>6248</v>
      </c>
      <c r="C74" s="34">
        <f>Январь!D74</f>
        <v>6248</v>
      </c>
      <c r="D74" s="48">
        <v>6248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Январь!C75</f>
        <v>9938</v>
      </c>
      <c r="C75" s="34">
        <f>Январь!D75</f>
        <v>9938</v>
      </c>
      <c r="D75" s="48">
        <v>9938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Январь!C76</f>
        <v>6397</v>
      </c>
      <c r="C76" s="34">
        <f>Январь!D76</f>
        <v>6397</v>
      </c>
      <c r="D76" s="48">
        <v>6397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Январь!C77</f>
        <v>0</v>
      </c>
      <c r="C77" s="34">
        <f>Январь!D77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Январь!C78</f>
        <v>0</v>
      </c>
      <c r="C78" s="34">
        <f>Январь!D78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Январь!C79</f>
        <v>0</v>
      </c>
      <c r="C79" s="34">
        <f>Январь!D79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Январь!C80</f>
        <v>0</v>
      </c>
      <c r="C80" s="34">
        <f>Январь!D80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Январь!C81</f>
        <v>0</v>
      </c>
      <c r="C81" s="34">
        <f>Январь!D81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Январь!C82</f>
        <v>2.5</v>
      </c>
      <c r="C82" s="34">
        <f>Январь!D82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Январь!C83</f>
        <v>0</v>
      </c>
      <c r="C83" s="34">
        <f>Январь!D83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Январь!C84</f>
        <v>8343</v>
      </c>
      <c r="C84" s="34">
        <f>Январь!D84</f>
        <v>8532</v>
      </c>
      <c r="D84" s="48">
        <v>8532</v>
      </c>
      <c r="E84" s="34">
        <f t="shared" si="1"/>
        <v>0</v>
      </c>
      <c r="F84" s="27"/>
      <c r="G84" s="49"/>
      <c r="H84" s="51"/>
    </row>
    <row r="85" spans="1:8" x14ac:dyDescent="0.2">
      <c r="A85" s="28">
        <v>100</v>
      </c>
      <c r="B85" s="33">
        <f>Январь!C85</f>
        <v>0</v>
      </c>
      <c r="C85" s="34">
        <f>Январь!D85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Январь!C86</f>
        <v>17908</v>
      </c>
      <c r="C86" s="34">
        <f>Январь!D86</f>
        <v>20641</v>
      </c>
      <c r="D86" s="48">
        <v>23097</v>
      </c>
      <c r="E86" s="34">
        <f t="shared" si="1"/>
        <v>2456</v>
      </c>
      <c r="F86" s="27"/>
      <c r="G86" s="49"/>
      <c r="H86" s="51"/>
    </row>
    <row r="87" spans="1:8" x14ac:dyDescent="0.2">
      <c r="A87" s="25">
        <v>103</v>
      </c>
      <c r="B87" s="33">
        <f>Январь!C87</f>
        <v>1264</v>
      </c>
      <c r="C87" s="34">
        <f>Январь!D87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Январь!C88</f>
        <v>110</v>
      </c>
      <c r="C88" s="34">
        <f>Январь!D88</f>
        <v>110</v>
      </c>
      <c r="D88" s="48">
        <v>110</v>
      </c>
      <c r="E88" s="34">
        <f t="shared" si="1"/>
        <v>0</v>
      </c>
      <c r="F88" s="27"/>
      <c r="G88" s="49"/>
      <c r="H88" s="51"/>
    </row>
    <row r="89" spans="1:8" x14ac:dyDescent="0.2">
      <c r="A89" s="28">
        <v>105</v>
      </c>
      <c r="B89" s="33">
        <f>Январь!C89</f>
        <v>0</v>
      </c>
      <c r="C89" s="34">
        <f>Январь!D89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Январь!C90</f>
        <v>0</v>
      </c>
      <c r="C90" s="34">
        <f>Январь!D90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Январь!C91</f>
        <v>67</v>
      </c>
      <c r="C91" s="34">
        <f>Январь!D91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Январь!C92</f>
        <v>6331</v>
      </c>
      <c r="C92" s="34">
        <f>Январь!D92</f>
        <v>6350</v>
      </c>
      <c r="D92" s="48">
        <v>6350</v>
      </c>
      <c r="E92" s="34">
        <f t="shared" si="1"/>
        <v>0</v>
      </c>
      <c r="F92" s="27"/>
      <c r="G92" s="49"/>
      <c r="H92" s="51"/>
    </row>
    <row r="93" spans="1:8" x14ac:dyDescent="0.2">
      <c r="A93" s="25">
        <v>110</v>
      </c>
      <c r="B93" s="33">
        <f>Январь!C93</f>
        <v>789</v>
      </c>
      <c r="C93" s="34">
        <f>Январь!D93</f>
        <v>789</v>
      </c>
      <c r="D93" s="48">
        <v>789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Январь!C94</f>
        <v>4612</v>
      </c>
      <c r="C94" s="34">
        <f>Январь!D94</f>
        <v>4612</v>
      </c>
      <c r="D94" s="48">
        <v>4612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Январь!C95</f>
        <v>6587</v>
      </c>
      <c r="C95" s="34">
        <f>Январь!D95</f>
        <v>6587</v>
      </c>
      <c r="D95" s="48">
        <v>6587</v>
      </c>
      <c r="E95" s="34">
        <f t="shared" si="1"/>
        <v>0</v>
      </c>
      <c r="F95" s="27"/>
      <c r="G95" s="49"/>
      <c r="H95" s="51"/>
    </row>
    <row r="96" spans="1:8" x14ac:dyDescent="0.2">
      <c r="A96" s="25">
        <v>113</v>
      </c>
      <c r="B96" s="33">
        <f>Январь!C96</f>
        <v>12034</v>
      </c>
      <c r="C96" s="34">
        <f>Январь!D96</f>
        <v>12034</v>
      </c>
      <c r="D96" s="48">
        <v>12034</v>
      </c>
      <c r="E96" s="34">
        <f t="shared" si="1"/>
        <v>0</v>
      </c>
      <c r="F96" s="27"/>
      <c r="G96" s="49"/>
      <c r="H96" s="51"/>
    </row>
    <row r="97" spans="1:8" x14ac:dyDescent="0.2">
      <c r="A97" s="36">
        <v>114</v>
      </c>
      <c r="B97" s="33">
        <f>Январь!C97</f>
        <v>0</v>
      </c>
      <c r="C97" s="34">
        <f>Январь!D97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Январь!C98</f>
        <v>1244</v>
      </c>
      <c r="C98" s="34">
        <f>Январь!D98</f>
        <v>1244</v>
      </c>
      <c r="D98" s="48">
        <v>1244</v>
      </c>
      <c r="E98" s="34">
        <f t="shared" si="1"/>
        <v>0</v>
      </c>
      <c r="F98" s="34"/>
      <c r="G98" s="50"/>
      <c r="H98" s="51"/>
    </row>
    <row r="99" spans="1:8" x14ac:dyDescent="0.2">
      <c r="A99" s="28">
        <v>116</v>
      </c>
      <c r="B99" s="33">
        <f>Январь!C99</f>
        <v>0</v>
      </c>
      <c r="C99" s="34">
        <f>Январь!D99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Январь!C100</f>
        <v>99508</v>
      </c>
      <c r="C100" s="34">
        <f>Январь!D100</f>
        <v>102959</v>
      </c>
      <c r="D100" s="48">
        <v>106421</v>
      </c>
      <c r="E100" s="34">
        <f t="shared" si="1"/>
        <v>3462</v>
      </c>
      <c r="F100" s="27"/>
      <c r="G100" s="49"/>
      <c r="H100" s="51"/>
    </row>
    <row r="101" spans="1:8" x14ac:dyDescent="0.2">
      <c r="A101" s="31">
        <v>118</v>
      </c>
      <c r="B101" s="33">
        <f>Январь!C101</f>
        <v>1060</v>
      </c>
      <c r="C101" s="34">
        <f>Январь!D101</f>
        <v>1171</v>
      </c>
      <c r="D101" s="48">
        <v>1172</v>
      </c>
      <c r="E101" s="34">
        <f t="shared" si="1"/>
        <v>1</v>
      </c>
      <c r="F101" s="34"/>
      <c r="G101" s="50"/>
      <c r="H101" s="51"/>
    </row>
    <row r="102" spans="1:8" x14ac:dyDescent="0.2">
      <c r="A102" s="129">
        <v>119</v>
      </c>
      <c r="B102" s="33">
        <f>Январь!C102</f>
        <v>6</v>
      </c>
      <c r="C102" s="34">
        <f>Январь!D102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Январь!C103</f>
        <v>911</v>
      </c>
      <c r="C103" s="34">
        <f>Январь!D103</f>
        <v>911</v>
      </c>
      <c r="D103" s="48">
        <v>911</v>
      </c>
      <c r="E103" s="34">
        <f t="shared" si="1"/>
        <v>0</v>
      </c>
      <c r="F103" s="27"/>
      <c r="G103" s="49"/>
      <c r="H103" s="51"/>
    </row>
    <row r="104" spans="1:8" x14ac:dyDescent="0.2">
      <c r="A104" s="25">
        <v>121</v>
      </c>
      <c r="B104" s="33">
        <f>Январь!C104</f>
        <v>514</v>
      </c>
      <c r="C104" s="34">
        <f>Январь!D104</f>
        <v>514</v>
      </c>
      <c r="D104" s="48">
        <v>514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Январь!C105</f>
        <v>50</v>
      </c>
      <c r="C105" s="34">
        <f>Январь!D105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Январь!C106</f>
        <v>16675</v>
      </c>
      <c r="C106" s="34">
        <f>Январь!D106</f>
        <v>17645</v>
      </c>
      <c r="D106" s="48">
        <v>17754</v>
      </c>
      <c r="E106" s="34">
        <f t="shared" si="1"/>
        <v>109</v>
      </c>
      <c r="F106" s="27"/>
      <c r="G106" s="49"/>
      <c r="H106" s="51"/>
    </row>
    <row r="107" spans="1:8" x14ac:dyDescent="0.2">
      <c r="A107" s="28">
        <v>125</v>
      </c>
      <c r="B107" s="33">
        <f>Январь!C107</f>
        <v>0</v>
      </c>
      <c r="C107" s="34">
        <f>Январь!D107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Январь!C108</f>
        <v>832</v>
      </c>
      <c r="C108" s="34">
        <f>Январь!D108</f>
        <v>832</v>
      </c>
      <c r="D108" s="48">
        <v>832</v>
      </c>
      <c r="E108" s="34">
        <f t="shared" si="1"/>
        <v>0</v>
      </c>
      <c r="F108" s="27"/>
      <c r="G108" s="49"/>
      <c r="H108" s="51"/>
    </row>
    <row r="109" spans="1:8" x14ac:dyDescent="0.2">
      <c r="A109" s="31">
        <v>128</v>
      </c>
      <c r="B109" s="33">
        <f>Январь!C109</f>
        <v>166</v>
      </c>
      <c r="C109" s="34">
        <f>Январь!D109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Январь!C110</f>
        <v>3659</v>
      </c>
      <c r="C110" s="34">
        <f>Январь!D110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Январь!C111</f>
        <v>484</v>
      </c>
      <c r="C111" s="34">
        <f>Январь!D111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Январь!C112</f>
        <v>3692</v>
      </c>
      <c r="C112" s="34">
        <f>Январь!D112</f>
        <v>3692</v>
      </c>
      <c r="D112" s="48">
        <v>3692</v>
      </c>
      <c r="E112" s="34">
        <f t="shared" si="1"/>
        <v>0</v>
      </c>
      <c r="F112" s="27"/>
      <c r="G112" s="49"/>
      <c r="H112" s="51"/>
    </row>
    <row r="113" spans="1:8" x14ac:dyDescent="0.2">
      <c r="A113" s="73">
        <v>132</v>
      </c>
      <c r="B113" s="33">
        <f>Январь!C113</f>
        <v>3423</v>
      </c>
      <c r="C113" s="34">
        <f>Январь!D113</f>
        <v>4963</v>
      </c>
      <c r="D113" s="48">
        <v>6480</v>
      </c>
      <c r="E113" s="34">
        <f t="shared" si="1"/>
        <v>1517</v>
      </c>
      <c r="F113" s="27"/>
      <c r="G113" s="49"/>
      <c r="H113" s="51"/>
    </row>
    <row r="114" spans="1:8" x14ac:dyDescent="0.2">
      <c r="A114" s="126">
        <v>133.13399999999999</v>
      </c>
      <c r="B114" s="33">
        <f>Январь!C114</f>
        <v>2</v>
      </c>
      <c r="C114" s="34">
        <f>Январь!D114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Январь!C115</f>
        <v>0</v>
      </c>
      <c r="C115" s="34">
        <f>Январь!D115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Январь!C116</f>
        <v>0</v>
      </c>
      <c r="C116" s="34">
        <f>Январь!D116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Январь!C117</f>
        <v>4931</v>
      </c>
      <c r="C117" s="34">
        <f>Январь!D117</f>
        <v>4931</v>
      </c>
      <c r="D117" s="48">
        <v>4931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Январь!C118</f>
        <v>3924</v>
      </c>
      <c r="C118" s="34">
        <f>Январь!D118</f>
        <v>3924</v>
      </c>
      <c r="D118" s="48">
        <v>3924</v>
      </c>
      <c r="E118" s="34">
        <f t="shared" si="1"/>
        <v>0</v>
      </c>
      <c r="F118" s="27"/>
      <c r="G118" s="49"/>
      <c r="H118" s="51"/>
    </row>
    <row r="119" spans="1:8" x14ac:dyDescent="0.2">
      <c r="A119" s="25">
        <v>140.14099999999999</v>
      </c>
      <c r="B119" s="33">
        <f>Январь!C119</f>
        <v>4386</v>
      </c>
      <c r="C119" s="34">
        <f>Январь!D119</f>
        <v>4386</v>
      </c>
      <c r="D119" s="48">
        <v>4386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Январь!C120</f>
        <v>0</v>
      </c>
      <c r="C120" s="34">
        <f>Январь!D120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Январь!C121</f>
        <v>0</v>
      </c>
      <c r="C121" s="34">
        <f>Январь!D121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Январь!C122</f>
        <v>5168</v>
      </c>
      <c r="C122" s="34">
        <f>Январь!D122</f>
        <v>5403</v>
      </c>
      <c r="D122" s="48">
        <v>5624</v>
      </c>
      <c r="E122" s="34">
        <f t="shared" si="1"/>
        <v>221</v>
      </c>
      <c r="F122" s="27"/>
      <c r="G122" s="49"/>
      <c r="H122" s="51"/>
    </row>
    <row r="123" spans="1:8" x14ac:dyDescent="0.2">
      <c r="A123" s="25">
        <v>145</v>
      </c>
      <c r="B123" s="33">
        <f>Январь!C123</f>
        <v>0</v>
      </c>
      <c r="C123" s="34">
        <f>Январь!D123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Январь!C124</f>
        <v>95535</v>
      </c>
      <c r="C124" s="34">
        <f>Январь!D124</f>
        <v>99160</v>
      </c>
      <c r="D124" s="48">
        <v>100967</v>
      </c>
      <c r="E124" s="34">
        <f t="shared" si="1"/>
        <v>1807</v>
      </c>
      <c r="F124" s="27"/>
      <c r="G124" s="49"/>
      <c r="H124" s="51" t="s">
        <v>63</v>
      </c>
    </row>
    <row r="125" spans="1:8" x14ac:dyDescent="0.2">
      <c r="A125" s="36">
        <v>148</v>
      </c>
      <c r="B125" s="33">
        <f>Январь!C125</f>
        <v>0</v>
      </c>
      <c r="C125" s="34">
        <f>Январь!D125</f>
        <v>20880</v>
      </c>
      <c r="D125" s="48">
        <v>23200</v>
      </c>
      <c r="E125" s="34">
        <f t="shared" si="1"/>
        <v>2320</v>
      </c>
      <c r="F125" s="34"/>
      <c r="G125" s="50"/>
      <c r="H125" s="51"/>
    </row>
    <row r="126" spans="1:8" x14ac:dyDescent="0.2">
      <c r="A126" s="25">
        <v>149</v>
      </c>
      <c r="B126" s="33">
        <f>Январь!C126</f>
        <v>2014</v>
      </c>
      <c r="C126" s="34">
        <f>Январь!D126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Январь!C127</f>
        <v>4395</v>
      </c>
      <c r="C127" s="34">
        <f>Январь!D127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Январь!C128</f>
        <v>26868</v>
      </c>
      <c r="C128" s="34">
        <f>Январь!D128</f>
        <v>27374</v>
      </c>
      <c r="D128" s="48">
        <v>27494</v>
      </c>
      <c r="E128" s="34">
        <f t="shared" si="1"/>
        <v>120</v>
      </c>
      <c r="F128" s="27"/>
      <c r="G128" s="49"/>
      <c r="H128" s="51"/>
    </row>
    <row r="129" spans="1:8" x14ac:dyDescent="0.2">
      <c r="A129" s="25">
        <v>152</v>
      </c>
      <c r="B129" s="33">
        <f>Январь!C129</f>
        <v>225</v>
      </c>
      <c r="C129" s="34">
        <f>Январь!D129</f>
        <v>225</v>
      </c>
      <c r="D129" s="48">
        <v>226</v>
      </c>
      <c r="E129" s="34">
        <f t="shared" si="1"/>
        <v>1</v>
      </c>
      <c r="F129" s="27"/>
      <c r="G129" s="49"/>
      <c r="H129" s="51"/>
    </row>
    <row r="130" spans="1:8" x14ac:dyDescent="0.2">
      <c r="A130" s="28">
        <v>153</v>
      </c>
      <c r="B130" s="33">
        <f>Январь!C130</f>
        <v>0</v>
      </c>
      <c r="C130" s="34">
        <f>Январь!D130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Январь!C131</f>
        <v>461</v>
      </c>
      <c r="C131" s="34">
        <f>Январь!D131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Январь!C132</f>
        <v>0</v>
      </c>
      <c r="C132" s="34">
        <f>Январь!D132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Январь!C133</f>
        <v>79942</v>
      </c>
      <c r="C133" s="34">
        <f>Январь!D133</f>
        <v>83259</v>
      </c>
      <c r="D133" s="48">
        <v>86143</v>
      </c>
      <c r="E133" s="34">
        <f t="shared" si="2"/>
        <v>2884</v>
      </c>
      <c r="F133" s="27"/>
      <c r="G133" s="49"/>
      <c r="H133" s="51"/>
    </row>
    <row r="134" spans="1:8" x14ac:dyDescent="0.2">
      <c r="A134" s="25">
        <v>157.15799999999999</v>
      </c>
      <c r="B134" s="33">
        <f>Январь!C134</f>
        <v>34933</v>
      </c>
      <c r="C134" s="34">
        <f>Январь!D134</f>
        <v>41710</v>
      </c>
      <c r="D134" s="48">
        <v>46249</v>
      </c>
      <c r="E134" s="34">
        <f t="shared" si="2"/>
        <v>4539</v>
      </c>
      <c r="F134" s="27"/>
      <c r="G134" s="49"/>
      <c r="H134" s="51"/>
    </row>
    <row r="135" spans="1:8" x14ac:dyDescent="0.2">
      <c r="A135" s="37">
        <v>159.16</v>
      </c>
      <c r="B135" s="33">
        <f>Январь!C135</f>
        <v>7288</v>
      </c>
      <c r="C135" s="34">
        <f>Январь!D135</f>
        <v>7436</v>
      </c>
      <c r="D135" s="48">
        <v>7446</v>
      </c>
      <c r="E135" s="34">
        <f t="shared" si="2"/>
        <v>10</v>
      </c>
      <c r="F135" s="27"/>
      <c r="G135" s="49"/>
      <c r="H135" s="51"/>
    </row>
    <row r="136" spans="1:8" x14ac:dyDescent="0.2">
      <c r="A136" s="28">
        <v>161</v>
      </c>
      <c r="B136" s="33">
        <f>Январь!C136</f>
        <v>0</v>
      </c>
      <c r="C136" s="34">
        <f>Январь!D136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Январь!C137</f>
        <v>0</v>
      </c>
      <c r="C137" s="34">
        <f>Январь!D137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Январь!C138</f>
        <v>15577</v>
      </c>
      <c r="C138" s="34">
        <f>Январь!D138</f>
        <v>16300</v>
      </c>
      <c r="D138" s="48">
        <v>16950</v>
      </c>
      <c r="E138" s="34">
        <f t="shared" si="2"/>
        <v>650</v>
      </c>
      <c r="F138" s="27"/>
      <c r="G138" s="49"/>
      <c r="H138" s="51"/>
    </row>
    <row r="139" spans="1:8" x14ac:dyDescent="0.2">
      <c r="A139" s="25">
        <v>164</v>
      </c>
      <c r="B139" s="33">
        <f>Январь!C139</f>
        <v>15400</v>
      </c>
      <c r="C139" s="34">
        <f>Январь!D139</f>
        <v>18717</v>
      </c>
      <c r="D139" s="48">
        <v>20809</v>
      </c>
      <c r="E139" s="34">
        <f t="shared" si="2"/>
        <v>2092</v>
      </c>
      <c r="F139" s="27"/>
      <c r="G139" s="49"/>
      <c r="H139" s="51"/>
    </row>
    <row r="140" spans="1:8" x14ac:dyDescent="0.2">
      <c r="A140" s="36">
        <v>165</v>
      </c>
      <c r="B140" s="33">
        <f>Январь!C140</f>
        <v>0</v>
      </c>
      <c r="C140" s="34">
        <f>Январь!D140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Январь!C141</f>
        <v>4387</v>
      </c>
      <c r="C141" s="34">
        <f>Январь!D141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Январь!C142</f>
        <v>8149</v>
      </c>
      <c r="C142" s="34">
        <f>Январь!D142</f>
        <v>8167</v>
      </c>
      <c r="D142" s="48">
        <v>8167</v>
      </c>
      <c r="E142" s="34">
        <f t="shared" si="2"/>
        <v>0</v>
      </c>
      <c r="F142" s="27"/>
      <c r="G142" s="49"/>
      <c r="H142" s="51"/>
    </row>
    <row r="143" spans="1:8" x14ac:dyDescent="0.2">
      <c r="A143" s="36">
        <v>169</v>
      </c>
      <c r="B143" s="33">
        <f>Январь!C143</f>
        <v>0</v>
      </c>
      <c r="C143" s="34">
        <f>Январь!D143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Январь!C144</f>
        <v>0</v>
      </c>
      <c r="C144" s="34">
        <f>Январь!D144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Январь!C145</f>
        <v>8523</v>
      </c>
      <c r="C145" s="34">
        <f>Январь!D145</f>
        <v>8685</v>
      </c>
      <c r="D145" s="48">
        <v>8685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Январь!C146</f>
        <v>713</v>
      </c>
      <c r="C146" s="34">
        <f>Январь!D146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Январь!C147</f>
        <v>5493</v>
      </c>
      <c r="C147" s="34">
        <f>Январь!D147</f>
        <v>5493</v>
      </c>
      <c r="D147" s="48">
        <v>5493</v>
      </c>
      <c r="E147" s="34">
        <f t="shared" si="2"/>
        <v>0</v>
      </c>
      <c r="F147" s="27"/>
      <c r="G147" s="49"/>
      <c r="H147" s="51"/>
    </row>
    <row r="148" spans="1:8" x14ac:dyDescent="0.2">
      <c r="A148" s="25">
        <v>174</v>
      </c>
      <c r="B148" s="33">
        <f>Январь!C148</f>
        <v>13585</v>
      </c>
      <c r="C148" s="34">
        <f>Январь!D148</f>
        <v>14424</v>
      </c>
      <c r="D148" s="48">
        <v>14424</v>
      </c>
      <c r="E148" s="34">
        <f t="shared" si="2"/>
        <v>0</v>
      </c>
      <c r="F148" s="27"/>
      <c r="G148" s="49"/>
      <c r="H148" s="51"/>
    </row>
    <row r="149" spans="1:8" x14ac:dyDescent="0.2">
      <c r="A149" s="36">
        <v>175</v>
      </c>
      <c r="B149" s="33">
        <f>Январь!C149</f>
        <v>0</v>
      </c>
      <c r="C149" s="34">
        <f>Январь!D149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Январь!C150</f>
        <v>0</v>
      </c>
      <c r="C150" s="34">
        <f>Январь!D150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Январь!C151</f>
        <v>8688</v>
      </c>
      <c r="C151" s="34">
        <f>Январь!D151</f>
        <v>8809</v>
      </c>
      <c r="D151" s="48">
        <v>8811</v>
      </c>
      <c r="E151" s="34">
        <f t="shared" si="2"/>
        <v>2</v>
      </c>
      <c r="F151" s="27"/>
      <c r="G151" s="49"/>
      <c r="H151" s="51"/>
    </row>
    <row r="152" spans="1:8" x14ac:dyDescent="0.2">
      <c r="A152" s="28">
        <v>179</v>
      </c>
      <c r="B152" s="33">
        <f>Январь!C152</f>
        <v>0</v>
      </c>
      <c r="C152" s="34">
        <f>Январь!D152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Январь!C153</f>
        <v>2554</v>
      </c>
      <c r="C153" s="34">
        <f>Январь!D153</f>
        <v>2555</v>
      </c>
      <c r="D153" s="48">
        <v>2555</v>
      </c>
      <c r="E153" s="34">
        <f t="shared" si="2"/>
        <v>0</v>
      </c>
      <c r="F153" s="27"/>
      <c r="G153" s="49"/>
      <c r="H153" s="51"/>
    </row>
    <row r="154" spans="1:8" x14ac:dyDescent="0.2">
      <c r="A154" s="31">
        <v>182</v>
      </c>
      <c r="B154" s="33">
        <f>Январь!C154</f>
        <v>104</v>
      </c>
      <c r="C154" s="34">
        <f>Январь!D154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Январь!C155</f>
        <v>0</v>
      </c>
      <c r="C155" s="34">
        <f>Январь!D155</f>
        <v>3644</v>
      </c>
      <c r="D155" s="48">
        <v>7291</v>
      </c>
      <c r="E155" s="34">
        <f t="shared" si="2"/>
        <v>3647</v>
      </c>
      <c r="F155" s="34"/>
      <c r="G155" s="50"/>
      <c r="H155" s="51"/>
    </row>
    <row r="156" spans="1:8" x14ac:dyDescent="0.2">
      <c r="A156" s="31">
        <v>184.185</v>
      </c>
      <c r="B156" s="33">
        <f>Январь!C156</f>
        <v>1826</v>
      </c>
      <c r="C156" s="34">
        <f>Январь!D156</f>
        <v>1863</v>
      </c>
      <c r="D156" s="48">
        <v>1863</v>
      </c>
      <c r="E156" s="34">
        <f t="shared" si="2"/>
        <v>0</v>
      </c>
      <c r="F156" s="34"/>
      <c r="G156" s="50"/>
      <c r="H156" s="51"/>
    </row>
    <row r="157" spans="1:8" x14ac:dyDescent="0.2">
      <c r="A157" s="139">
        <v>186</v>
      </c>
      <c r="B157" s="33">
        <f>Январь!C157</f>
        <v>375</v>
      </c>
      <c r="C157" s="34">
        <f>Январь!D157</f>
        <v>401</v>
      </c>
      <c r="D157" s="48">
        <v>423</v>
      </c>
      <c r="E157" s="34">
        <f t="shared" si="2"/>
        <v>22</v>
      </c>
      <c r="F157" s="34"/>
      <c r="G157" s="50"/>
      <c r="H157" s="51"/>
    </row>
    <row r="158" spans="1:8" x14ac:dyDescent="0.2">
      <c r="A158" s="77">
        <v>187</v>
      </c>
      <c r="B158" s="33">
        <f>Январь!C158</f>
        <v>1985</v>
      </c>
      <c r="C158" s="34">
        <f>Январь!D158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Январь!C159</f>
        <v>9370</v>
      </c>
      <c r="C159" s="34">
        <f>Январь!D159</f>
        <v>9370</v>
      </c>
      <c r="D159" s="48">
        <v>9370</v>
      </c>
      <c r="E159" s="34">
        <f>D159-C159</f>
        <v>0</v>
      </c>
      <c r="F159" s="34"/>
      <c r="G159" s="50"/>
      <c r="H159" s="51"/>
    </row>
    <row r="160" spans="1:8" x14ac:dyDescent="0.2">
      <c r="A160" s="28">
        <v>189</v>
      </c>
      <c r="B160" s="33">
        <f>Январь!C160</f>
        <v>0</v>
      </c>
      <c r="C160" s="34">
        <f>Январь!D160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Январь!C161</f>
        <v>453</v>
      </c>
      <c r="C161" s="34">
        <f>Январь!D161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Январь!C162</f>
        <v>434</v>
      </c>
      <c r="C162" s="34">
        <f>Январь!D162</f>
        <v>434</v>
      </c>
      <c r="D162" s="48">
        <v>434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Январь!C163</f>
        <v>0</v>
      </c>
      <c r="C163" s="34">
        <f>Январь!D163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Январь!C164</f>
        <v>1772</v>
      </c>
      <c r="C164" s="34">
        <f>Январь!D164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Январь!C165</f>
        <v>1534</v>
      </c>
      <c r="C165" s="34">
        <f>Январь!D165</f>
        <v>1587</v>
      </c>
      <c r="D165" s="48">
        <v>1587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Январь!C166</f>
        <v>505</v>
      </c>
      <c r="C166" s="34">
        <f>Январь!D166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Январь!C167</f>
        <v>22667</v>
      </c>
      <c r="C167" s="34">
        <f>Январь!D167</f>
        <v>24564</v>
      </c>
      <c r="D167" s="48">
        <v>27179</v>
      </c>
      <c r="E167" s="34">
        <f t="shared" si="2"/>
        <v>2615</v>
      </c>
      <c r="F167" s="27"/>
      <c r="G167" s="49"/>
      <c r="H167" s="51">
        <v>8988</v>
      </c>
    </row>
    <row r="168" spans="1:8" x14ac:dyDescent="0.2">
      <c r="A168" s="73">
        <v>197</v>
      </c>
      <c r="B168" s="33">
        <f>Январь!C168</f>
        <v>567</v>
      </c>
      <c r="C168" s="34">
        <f>Январь!D168</f>
        <v>688</v>
      </c>
      <c r="D168" s="48">
        <v>1051</v>
      </c>
      <c r="E168" s="34">
        <f t="shared" si="2"/>
        <v>363</v>
      </c>
      <c r="F168" s="27"/>
      <c r="G168" s="49"/>
      <c r="H168" s="51"/>
    </row>
    <row r="169" spans="1:8" x14ac:dyDescent="0.2">
      <c r="A169" s="25">
        <v>198</v>
      </c>
      <c r="B169" s="33">
        <f>Январь!C169</f>
        <v>3049</v>
      </c>
      <c r="C169" s="34">
        <f>Январь!D169</f>
        <v>3049</v>
      </c>
      <c r="D169" s="48">
        <v>3049</v>
      </c>
      <c r="E169" s="34">
        <f t="shared" si="2"/>
        <v>0</v>
      </c>
      <c r="F169" s="27"/>
      <c r="G169" s="49"/>
      <c r="H169" s="51"/>
    </row>
    <row r="170" spans="1:8" x14ac:dyDescent="0.2">
      <c r="A170" s="25">
        <v>199</v>
      </c>
      <c r="B170" s="33">
        <f>Январь!C170</f>
        <v>35651</v>
      </c>
      <c r="C170" s="34">
        <f>Январь!D170</f>
        <v>36321</v>
      </c>
      <c r="D170" s="48">
        <v>37116</v>
      </c>
      <c r="E170" s="34">
        <f t="shared" si="2"/>
        <v>795</v>
      </c>
      <c r="F170" s="27"/>
      <c r="G170" s="49"/>
      <c r="H170" s="51"/>
    </row>
    <row r="171" spans="1:8" x14ac:dyDescent="0.2">
      <c r="A171" s="25">
        <v>200</v>
      </c>
      <c r="B171" s="33">
        <f>Январь!C171</f>
        <v>99022</v>
      </c>
      <c r="C171" s="34">
        <f>Январь!D171</f>
        <v>101634</v>
      </c>
      <c r="D171" s="48">
        <v>105769</v>
      </c>
      <c r="E171" s="34">
        <f t="shared" si="2"/>
        <v>4135</v>
      </c>
      <c r="F171" s="27"/>
      <c r="G171" s="49"/>
      <c r="H171" s="51"/>
    </row>
    <row r="172" spans="1:8" x14ac:dyDescent="0.2">
      <c r="A172" s="28">
        <v>201</v>
      </c>
      <c r="B172" s="33">
        <f>Январь!C172</f>
        <v>0</v>
      </c>
      <c r="C172" s="34">
        <f>Январь!D172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Январь!C173</f>
        <v>0</v>
      </c>
      <c r="C173" s="34">
        <f>Январь!D173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Январь!C174</f>
        <v>0</v>
      </c>
      <c r="C174" s="34">
        <f>Январь!D174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Январь!C175</f>
        <v>0</v>
      </c>
      <c r="C175" s="34">
        <f>Январь!D175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Январь!C176</f>
        <v>0</v>
      </c>
      <c r="C176" s="34">
        <f>Январь!D176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Январь!C177</f>
        <v>0</v>
      </c>
      <c r="C177" s="34">
        <f>Январь!D177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Январь!C178</f>
        <v>0</v>
      </c>
      <c r="C178" s="34">
        <f>Январь!D178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Январь!C179</f>
        <v>3914</v>
      </c>
      <c r="C179" s="34">
        <f>Январь!D179</f>
        <v>3914</v>
      </c>
      <c r="D179" s="48">
        <v>3914</v>
      </c>
      <c r="E179" s="34">
        <f t="shared" si="2"/>
        <v>0</v>
      </c>
      <c r="F179" s="34"/>
      <c r="G179" s="50"/>
      <c r="H179" s="51"/>
    </row>
    <row r="180" spans="1:8" x14ac:dyDescent="0.2">
      <c r="A180" s="28">
        <v>218</v>
      </c>
      <c r="B180" s="33">
        <f>Январь!C180</f>
        <v>0</v>
      </c>
      <c r="C180" s="34">
        <f>Январь!D180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Январь!C181</f>
        <v>0</v>
      </c>
      <c r="C181" s="34">
        <f>Январь!D181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Январь!C182</f>
        <v>0</v>
      </c>
      <c r="C182" s="34">
        <f>Январь!D182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Январь!C183</f>
        <v>0</v>
      </c>
      <c r="C183" s="34">
        <f>Январь!D183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Январь!C184</f>
        <v>0</v>
      </c>
      <c r="C184" s="34">
        <f>Январь!D184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Январь!C185</f>
        <v>0</v>
      </c>
      <c r="C185" s="34">
        <f>Январь!D185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Январь!C186</f>
        <v>0</v>
      </c>
      <c r="C186" s="34">
        <f>Январь!D186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Январь!C187</f>
        <v>0</v>
      </c>
      <c r="C187" s="34">
        <f>Январь!D187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Январь!C188</f>
        <v>0</v>
      </c>
      <c r="C188" s="34">
        <f>Январь!D188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Январь!C189</f>
        <v>0</v>
      </c>
      <c r="C189" s="34">
        <f>Январь!D189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Январь!C190</f>
        <v>0</v>
      </c>
      <c r="C190" s="34">
        <f>Январь!D190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Январь!C191</f>
        <v>0</v>
      </c>
      <c r="C191" s="34">
        <f>Январь!D191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Январь!C192</f>
        <v>0</v>
      </c>
      <c r="C192" s="34">
        <f>Январь!D192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Январь!C193</f>
        <v>0</v>
      </c>
      <c r="C193" s="34">
        <f>Январь!D193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Январь!C194</f>
        <v>0</v>
      </c>
      <c r="C194" s="34">
        <f>Январь!D194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Январь!C195</f>
        <v>0</v>
      </c>
      <c r="C195" s="34">
        <f>Январь!D195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Январь!C196</f>
        <v>0</v>
      </c>
      <c r="C196" s="34">
        <f>Январь!D196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Январь!C197</f>
        <v>0</v>
      </c>
      <c r="C197" s="34">
        <f>Январь!D197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Январь!C198</f>
        <v>0</v>
      </c>
      <c r="C198" s="34">
        <f>Январь!D198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Январь!C199</f>
        <v>0</v>
      </c>
      <c r="C199" s="34">
        <f>Январь!D199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Январь!C200</f>
        <v>0</v>
      </c>
      <c r="C200" s="34">
        <f>Январь!D200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Январь!C201</f>
        <v>0</v>
      </c>
      <c r="C201" s="34">
        <f>Январь!D201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Январь!C202</f>
        <v>0</v>
      </c>
      <c r="C202" s="34">
        <f>Январь!D202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Январь!C203</f>
        <v>0</v>
      </c>
      <c r="C203" s="34">
        <f>Январь!D203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Январь!C204</f>
        <v>0</v>
      </c>
      <c r="C204" s="34">
        <f>Январь!D204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Январь!C205</f>
        <v>0</v>
      </c>
      <c r="C205" s="34">
        <f>Январь!D205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Январь!C206</f>
        <v>0</v>
      </c>
      <c r="C206" s="34">
        <f>Январь!D206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Январь!C207</f>
        <v>0</v>
      </c>
      <c r="C207" s="34">
        <f>Январь!D207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Январь!C208</f>
        <v>0</v>
      </c>
      <c r="C208" s="34">
        <f>Январь!D208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Январь!C209</f>
        <v>0</v>
      </c>
      <c r="C209" s="34">
        <f>Январь!D209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Январь!C210</f>
        <v>0</v>
      </c>
      <c r="C210" s="34">
        <f>Январь!D210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Январь!C211</f>
        <v>0</v>
      </c>
      <c r="C211" s="34">
        <f>Январь!D211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Январь!C212</f>
        <v>0</v>
      </c>
      <c r="C212" s="34">
        <f>Январь!D212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Январь!C213</f>
        <v>0</v>
      </c>
      <c r="C213" s="34">
        <f>Январь!D213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Январь!C214</f>
        <v>0</v>
      </c>
      <c r="C214" s="34">
        <f>Январь!D214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Январь!C215</f>
        <v>0</v>
      </c>
      <c r="C215" s="34">
        <f>Январь!D215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Январь!C216</f>
        <v>0</v>
      </c>
      <c r="C216" s="34">
        <f>Январь!D216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Январь!C217</f>
        <v>0</v>
      </c>
      <c r="C217" s="34">
        <f>Январь!D217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Январь!C218</f>
        <v>0</v>
      </c>
      <c r="C218" s="34">
        <f>Январь!D218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Январь!C219</f>
        <v>0</v>
      </c>
      <c r="C219" s="34">
        <f>Январь!D219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Январь!C220</f>
        <v>0</v>
      </c>
      <c r="C220" s="56">
        <f>Январь!D220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Январь!C221</f>
        <v>0</v>
      </c>
      <c r="C221" s="56">
        <f>Январь!D221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Январь!C222</f>
        <v>0</v>
      </c>
      <c r="C222" s="56">
        <f>Январь!D222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Январь!C223</f>
        <v>0</v>
      </c>
      <c r="C223" s="56">
        <f>Январь!D223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Январь!C224</f>
        <v>0</v>
      </c>
      <c r="C224" s="56">
        <f>Январь!D224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Январь!C225</f>
        <v>0</v>
      </c>
      <c r="C225" s="56">
        <f>Январь!D225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Январь!C226</f>
        <v>0</v>
      </c>
      <c r="C226" s="56">
        <f>Январь!D226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Январь!C227</f>
        <v>0</v>
      </c>
      <c r="C227" s="56">
        <f>Январь!D227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Январь!C228</f>
        <v>0</v>
      </c>
      <c r="C228" s="56">
        <f>Январь!D228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Январь!C229</f>
        <v>0</v>
      </c>
      <c r="C229" s="56">
        <f>Январь!D229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Январь!C230</f>
        <v>0</v>
      </c>
      <c r="C230" s="56">
        <f>Январь!D230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Январь!C231</f>
        <v>0</v>
      </c>
      <c r="C231" s="56">
        <f>Январь!D231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Январь!C232</f>
        <v>0</v>
      </c>
      <c r="C232" s="56">
        <f>Январь!D232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Январь!C233</f>
        <v>0</v>
      </c>
      <c r="C233" s="56">
        <f>Январь!D233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Январь!C234</f>
        <v>0</v>
      </c>
      <c r="C234" s="56">
        <f>Январь!D234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Январь!C235</f>
        <v>0</v>
      </c>
      <c r="C235" s="56">
        <f>Январь!D235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Январь!C236</f>
        <v>0</v>
      </c>
      <c r="C236" s="56">
        <f>Январь!D236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Январь!C237</f>
        <v>0</v>
      </c>
      <c r="C237" s="56">
        <f>Январь!D237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Январь!C238</f>
        <v>0</v>
      </c>
      <c r="C238" s="56">
        <f>Январь!D238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Январь!C239</f>
        <v>0</v>
      </c>
      <c r="C239" s="56">
        <f>Январь!D239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Январь!C240</f>
        <v>0</v>
      </c>
      <c r="C240" s="56">
        <f>Январь!D240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Январь!C241</f>
        <v>0</v>
      </c>
      <c r="C241" s="56">
        <f>Январь!D241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Январь!C242</f>
        <v>0</v>
      </c>
      <c r="C242" s="56">
        <f>Январь!D242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Январь!C243</f>
        <v>0</v>
      </c>
      <c r="C243" s="56">
        <f>Январь!D243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Январь!C244</f>
        <v>0</v>
      </c>
      <c r="C244" s="56">
        <f>Январь!D244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Январь!C245</f>
        <v>0</v>
      </c>
      <c r="C245" s="60">
        <f>Январь!D245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Январь!C246</f>
        <v>0</v>
      </c>
      <c r="C246" s="60">
        <f>Январь!D246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Январь!C247</f>
        <v>0</v>
      </c>
      <c r="C247" s="41">
        <f>Январь!D247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Январь!C248</f>
        <v>20680</v>
      </c>
      <c r="C248" s="44">
        <f>Январь!D248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56</v>
      </c>
      <c r="C256" s="125" t="s">
        <v>57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Январь!C258</f>
        <v>10416.299999999999</v>
      </c>
      <c r="C258" s="122">
        <v>11059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833304</v>
      </c>
      <c r="C259" s="112">
        <f>C258*80</f>
        <v>884720</v>
      </c>
      <c r="D259" s="109">
        <f>C259-B259</f>
        <v>51416</v>
      </c>
      <c r="E259" s="9">
        <f>SUM(E196:E246)</f>
        <v>0</v>
      </c>
      <c r="F259" s="147"/>
      <c r="G259" s="148"/>
      <c r="H259" s="10">
        <f>D259-E259-D261</f>
        <v>51316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Январь!C261</f>
        <v>6784</v>
      </c>
      <c r="C261" s="123">
        <v>6884</v>
      </c>
      <c r="D261" s="119">
        <f>C261-B261</f>
        <v>100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Январь!C263</f>
        <v>15546.9</v>
      </c>
      <c r="C263" s="122">
        <v>15945.6</v>
      </c>
      <c r="D263" s="118"/>
      <c r="E263" s="83"/>
      <c r="F263" s="87" t="s">
        <v>65</v>
      </c>
      <c r="G263" s="135">
        <v>12</v>
      </c>
      <c r="H263" s="85"/>
    </row>
    <row r="264" spans="1:8" ht="15.75" thickBot="1" x14ac:dyDescent="0.25">
      <c r="A264" s="106"/>
      <c r="B264" s="115">
        <f>B263*60</f>
        <v>932814</v>
      </c>
      <c r="C264" s="115">
        <f>C263*60</f>
        <v>956736</v>
      </c>
      <c r="D264" s="109">
        <f>C264-B264</f>
        <v>23922</v>
      </c>
      <c r="E264" s="84">
        <f>SUM(E2:E53,E55:E63,E167:E171,E179,E247)</f>
        <v>21548</v>
      </c>
      <c r="F264" s="151">
        <f>(4*0.25+7*0.06)*G263*30</f>
        <v>511.2</v>
      </c>
      <c r="G264" s="152"/>
      <c r="H264" s="86">
        <f>D264-E264-F264</f>
        <v>1862.8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Январь!C266</f>
        <v>44389.8</v>
      </c>
      <c r="C266" s="122">
        <v>45482.5</v>
      </c>
      <c r="D266" s="118"/>
      <c r="E266" s="83"/>
      <c r="F266" s="87" t="s">
        <v>66</v>
      </c>
      <c r="G266" s="135">
        <v>12</v>
      </c>
      <c r="H266" s="85"/>
    </row>
    <row r="267" spans="1:8" ht="15.75" thickBot="1" x14ac:dyDescent="0.25">
      <c r="A267" s="106"/>
      <c r="B267" s="115">
        <f>B266*30</f>
        <v>1331694</v>
      </c>
      <c r="C267" s="115">
        <f>C266*30</f>
        <v>1364475</v>
      </c>
      <c r="D267" s="109">
        <f>C267-B267</f>
        <v>32781</v>
      </c>
      <c r="E267" s="84">
        <f>SUM(E54,E64:E166,E248)</f>
        <v>29259</v>
      </c>
      <c r="F267" s="151">
        <f>(8*0.25+7*0.06)*G266*30</f>
        <v>871.19999999999993</v>
      </c>
      <c r="G267" s="152"/>
      <c r="H267" s="86">
        <f>D267-E267-F267</f>
        <v>2650.8</v>
      </c>
    </row>
    <row r="268" spans="1:8" ht="15.75" thickBot="1" x14ac:dyDescent="0.25">
      <c r="A268" s="11"/>
      <c r="B268" s="116"/>
      <c r="C268" s="116"/>
      <c r="D268" s="119">
        <f>D259+D264+D267</f>
        <v>108119</v>
      </c>
      <c r="E268" s="14">
        <f>E259+E264+E267</f>
        <v>50807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Январь!C271</f>
        <v>4103.29</v>
      </c>
      <c r="C271" s="124">
        <v>4196.67</v>
      </c>
      <c r="D271" s="120"/>
      <c r="E271" s="143">
        <v>1485.01</v>
      </c>
      <c r="F271" s="1"/>
      <c r="G271" s="1"/>
      <c r="H271" s="1"/>
    </row>
    <row r="272" spans="1:8" ht="15.75" thickBot="1" x14ac:dyDescent="0.25">
      <c r="A272" s="108"/>
      <c r="B272" s="115">
        <f>B271*800</f>
        <v>3282632</v>
      </c>
      <c r="C272" s="115">
        <f>C271*800</f>
        <v>3357336</v>
      </c>
      <c r="D272" s="121">
        <f>C272-B272</f>
        <v>74704</v>
      </c>
      <c r="E272" s="144">
        <f>E271*800-Январь!E271*800</f>
        <v>73272</v>
      </c>
      <c r="F272" s="1"/>
      <c r="G272" s="1"/>
      <c r="H272" s="1"/>
    </row>
  </sheetData>
  <sheetProtection password="CF36" sheet="1" objects="1" scenarios="1"/>
  <mergeCells count="11">
    <mergeCell ref="F257:G257"/>
    <mergeCell ref="A250:B250"/>
    <mergeCell ref="A251:B251"/>
    <mergeCell ref="A252:B252"/>
    <mergeCell ref="A253:B253"/>
    <mergeCell ref="F256:G256"/>
    <mergeCell ref="F258:G258"/>
    <mergeCell ref="F259:G259"/>
    <mergeCell ref="F261:G261"/>
    <mergeCell ref="F264:G264"/>
    <mergeCell ref="F267:G2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72"/>
  <sheetViews>
    <sheetView showRuler="0" zoomScaleNormal="100" workbookViewId="0">
      <pane ySplit="1" topLeftCell="A47" activePane="bottomLeft" state="frozen"/>
      <selection activeCell="C1" sqref="C1"/>
      <selection pane="bottomLeft" activeCell="D68" sqref="D68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35" ht="15.75" thickBot="1" x14ac:dyDescent="0.25">
      <c r="A1" s="76" t="s">
        <v>0</v>
      </c>
      <c r="B1" s="2" t="s">
        <v>56</v>
      </c>
      <c r="C1" s="2" t="s">
        <v>57</v>
      </c>
      <c r="D1" s="93" t="s">
        <v>58</v>
      </c>
      <c r="E1" s="3" t="s">
        <v>25</v>
      </c>
      <c r="F1" s="3"/>
      <c r="G1" s="20"/>
      <c r="H1" s="18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x14ac:dyDescent="0.2">
      <c r="A2" s="21">
        <v>1</v>
      </c>
      <c r="B2" s="22">
        <f>Январь!D2</f>
        <v>0</v>
      </c>
      <c r="C2" s="23">
        <f>Февраль!D2</f>
        <v>0</v>
      </c>
      <c r="D2" s="46"/>
      <c r="E2" s="68">
        <f t="shared" ref="E2:E65" si="0">D2-C2</f>
        <v>0</v>
      </c>
      <c r="F2" s="24"/>
      <c r="G2" s="47"/>
      <c r="H2" s="69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</row>
    <row r="3" spans="1:35" x14ac:dyDescent="0.2">
      <c r="A3" s="25">
        <v>2</v>
      </c>
      <c r="B3" s="26">
        <f>Январь!D3</f>
        <v>245</v>
      </c>
      <c r="C3" s="27">
        <f>Февраль!D3</f>
        <v>245</v>
      </c>
      <c r="D3" s="48">
        <v>245</v>
      </c>
      <c r="E3" s="34">
        <f t="shared" si="0"/>
        <v>0</v>
      </c>
      <c r="F3" s="27"/>
      <c r="G3" s="49"/>
      <c r="H3" s="51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</row>
    <row r="4" spans="1:35" x14ac:dyDescent="0.2">
      <c r="A4" s="28">
        <v>3</v>
      </c>
      <c r="B4" s="29">
        <f>Январь!D4</f>
        <v>0</v>
      </c>
      <c r="C4" s="27">
        <f>Февраль!D4</f>
        <v>0</v>
      </c>
      <c r="D4" s="48"/>
      <c r="E4" s="34">
        <f t="shared" si="0"/>
        <v>0</v>
      </c>
      <c r="F4" s="27"/>
      <c r="G4" s="49"/>
      <c r="H4" s="51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</row>
    <row r="5" spans="1:35" x14ac:dyDescent="0.2">
      <c r="A5" s="30">
        <v>4.5</v>
      </c>
      <c r="B5" s="26">
        <f>Январь!D5</f>
        <v>42181</v>
      </c>
      <c r="C5" s="27">
        <f>Февраль!D5</f>
        <v>42181</v>
      </c>
      <c r="D5" s="48">
        <v>42181</v>
      </c>
      <c r="E5" s="34">
        <f t="shared" si="0"/>
        <v>0</v>
      </c>
      <c r="F5" s="27"/>
      <c r="G5" s="49"/>
      <c r="H5" s="51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</row>
    <row r="6" spans="1:35" x14ac:dyDescent="0.2">
      <c r="A6" s="25">
        <v>6</v>
      </c>
      <c r="B6" s="26">
        <f>Январь!D6</f>
        <v>30309</v>
      </c>
      <c r="C6" s="27">
        <f>Февраль!D6</f>
        <v>31636</v>
      </c>
      <c r="D6" s="48">
        <v>32857</v>
      </c>
      <c r="E6" s="34">
        <f t="shared" si="0"/>
        <v>1221</v>
      </c>
      <c r="F6" s="27"/>
      <c r="G6" s="49"/>
      <c r="H6" s="51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</row>
    <row r="7" spans="1:35" x14ac:dyDescent="0.2">
      <c r="A7" s="31">
        <v>7.8</v>
      </c>
      <c r="B7" s="26">
        <f>Январь!D7</f>
        <v>81164</v>
      </c>
      <c r="C7" s="27">
        <f>Февраль!D7</f>
        <v>85065</v>
      </c>
      <c r="D7" s="48">
        <v>86530</v>
      </c>
      <c r="E7" s="34">
        <f t="shared" si="0"/>
        <v>1465</v>
      </c>
      <c r="F7" s="27"/>
      <c r="G7" s="49"/>
      <c r="H7" s="51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</row>
    <row r="8" spans="1:35" x14ac:dyDescent="0.2">
      <c r="A8" s="32">
        <v>9.1</v>
      </c>
      <c r="B8" s="26">
        <f>Январь!D8</f>
        <v>18656</v>
      </c>
      <c r="C8" s="27">
        <f>Февраль!D8</f>
        <v>19744</v>
      </c>
      <c r="D8" s="48">
        <v>20708</v>
      </c>
      <c r="E8" s="34">
        <f t="shared" si="0"/>
        <v>964</v>
      </c>
      <c r="F8" s="27"/>
      <c r="G8" s="49"/>
      <c r="H8" s="51">
        <v>6996</v>
      </c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</row>
    <row r="9" spans="1:35" x14ac:dyDescent="0.2">
      <c r="A9" s="126">
        <v>11</v>
      </c>
      <c r="B9" s="33">
        <f>Январь!D9</f>
        <v>1193</v>
      </c>
      <c r="C9" s="34">
        <f>Февраль!D9</f>
        <v>1193</v>
      </c>
      <c r="D9" s="48">
        <v>1193</v>
      </c>
      <c r="E9" s="34">
        <f t="shared" si="0"/>
        <v>0</v>
      </c>
      <c r="F9" s="34"/>
      <c r="G9" s="50"/>
      <c r="H9" s="51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</row>
    <row r="10" spans="1:35" x14ac:dyDescent="0.2">
      <c r="A10" s="31">
        <v>12.13</v>
      </c>
      <c r="B10" s="33">
        <f>Январь!D10</f>
        <v>41729</v>
      </c>
      <c r="C10" s="34">
        <f>Февраль!D10</f>
        <v>43541</v>
      </c>
      <c r="D10" s="48">
        <v>44681</v>
      </c>
      <c r="E10" s="34">
        <f t="shared" si="0"/>
        <v>1140</v>
      </c>
      <c r="F10" s="34"/>
      <c r="G10" s="50"/>
      <c r="H10" s="51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</row>
    <row r="11" spans="1:35" x14ac:dyDescent="0.2">
      <c r="A11" s="25">
        <v>14.15</v>
      </c>
      <c r="B11" s="33">
        <f>Январь!D11</f>
        <v>5007</v>
      </c>
      <c r="C11" s="34">
        <f>Февраль!D11</f>
        <v>6813</v>
      </c>
      <c r="D11" s="48">
        <v>7937</v>
      </c>
      <c r="E11" s="34">
        <f t="shared" si="0"/>
        <v>1124</v>
      </c>
      <c r="F11" s="27"/>
      <c r="G11" s="49"/>
      <c r="H11" s="51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</row>
    <row r="12" spans="1:35" x14ac:dyDescent="0.2">
      <c r="A12" s="25">
        <v>16</v>
      </c>
      <c r="B12" s="33">
        <f>Январь!D12</f>
        <v>3311</v>
      </c>
      <c r="C12" s="34">
        <f>Февраль!D12</f>
        <v>3311</v>
      </c>
      <c r="D12" s="48">
        <v>3311</v>
      </c>
      <c r="E12" s="34">
        <f t="shared" si="0"/>
        <v>0</v>
      </c>
      <c r="F12" s="27"/>
      <c r="G12" s="49"/>
      <c r="H12" s="51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</row>
    <row r="13" spans="1:35" x14ac:dyDescent="0.2">
      <c r="A13" s="28">
        <v>17</v>
      </c>
      <c r="B13" s="33">
        <f>Январь!D13</f>
        <v>0</v>
      </c>
      <c r="C13" s="34">
        <f>Февраль!D13</f>
        <v>0</v>
      </c>
      <c r="D13" s="48"/>
      <c r="E13" s="34">
        <f t="shared" si="0"/>
        <v>0</v>
      </c>
      <c r="F13" s="27"/>
      <c r="G13" s="49"/>
      <c r="H13" s="51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</row>
    <row r="14" spans="1:35" x14ac:dyDescent="0.2">
      <c r="A14" s="28">
        <v>18</v>
      </c>
      <c r="B14" s="33">
        <f>Январь!D14</f>
        <v>0</v>
      </c>
      <c r="C14" s="34">
        <f>Февраль!D14</f>
        <v>0</v>
      </c>
      <c r="D14" s="48"/>
      <c r="E14" s="34">
        <f t="shared" si="0"/>
        <v>0</v>
      </c>
      <c r="F14" s="27"/>
      <c r="G14" s="49"/>
      <c r="H14" s="51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</row>
    <row r="15" spans="1:35" x14ac:dyDescent="0.2">
      <c r="A15" s="25">
        <v>19</v>
      </c>
      <c r="B15" s="33">
        <f>Январь!D15</f>
        <v>629</v>
      </c>
      <c r="C15" s="34">
        <f>Февраль!D15</f>
        <v>629</v>
      </c>
      <c r="D15" s="48">
        <v>629</v>
      </c>
      <c r="E15" s="34">
        <f t="shared" si="0"/>
        <v>0</v>
      </c>
      <c r="F15" s="27"/>
      <c r="G15" s="49"/>
      <c r="H15" s="51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</row>
    <row r="16" spans="1:35" x14ac:dyDescent="0.2">
      <c r="A16" s="25">
        <v>20</v>
      </c>
      <c r="B16" s="33">
        <f>Январь!D16</f>
        <v>7656</v>
      </c>
      <c r="C16" s="34">
        <f>Февраль!D16</f>
        <v>7656</v>
      </c>
      <c r="D16" s="48">
        <v>7656</v>
      </c>
      <c r="E16" s="34">
        <f t="shared" si="0"/>
        <v>0</v>
      </c>
      <c r="F16" s="27"/>
      <c r="G16" s="49"/>
      <c r="H16" s="51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</row>
    <row r="17" spans="1:8" x14ac:dyDescent="0.2">
      <c r="A17" s="31">
        <v>21.22</v>
      </c>
      <c r="B17" s="33">
        <f>Январь!D17</f>
        <v>9454</v>
      </c>
      <c r="C17" s="34">
        <f>Февраль!D17</f>
        <v>9481</v>
      </c>
      <c r="D17" s="48">
        <v>9566</v>
      </c>
      <c r="E17" s="34">
        <f t="shared" si="0"/>
        <v>85</v>
      </c>
      <c r="F17" s="34"/>
      <c r="G17" s="50"/>
      <c r="H17" s="51"/>
    </row>
    <row r="18" spans="1:8" x14ac:dyDescent="0.2">
      <c r="A18" s="25">
        <v>23</v>
      </c>
      <c r="B18" s="33">
        <f>Январь!D18</f>
        <v>3411</v>
      </c>
      <c r="C18" s="34">
        <f>Февраль!D18</f>
        <v>3520</v>
      </c>
      <c r="D18" s="48">
        <v>3611</v>
      </c>
      <c r="E18" s="34">
        <f t="shared" si="0"/>
        <v>91</v>
      </c>
      <c r="F18" s="27"/>
      <c r="G18" s="49"/>
      <c r="H18" s="51"/>
    </row>
    <row r="19" spans="1:8" x14ac:dyDescent="0.2">
      <c r="A19" s="25">
        <v>24</v>
      </c>
      <c r="B19" s="33">
        <f>Январь!D19</f>
        <v>48486</v>
      </c>
      <c r="C19" s="34">
        <f>Февраль!D19</f>
        <v>48916</v>
      </c>
      <c r="D19" s="48">
        <v>49358</v>
      </c>
      <c r="E19" s="34">
        <f t="shared" si="0"/>
        <v>442</v>
      </c>
      <c r="F19" s="27"/>
      <c r="G19" s="49"/>
      <c r="H19" s="51"/>
    </row>
    <row r="20" spans="1:8" x14ac:dyDescent="0.2">
      <c r="A20" s="28">
        <v>25</v>
      </c>
      <c r="B20" s="33">
        <f>Январь!D20</f>
        <v>0</v>
      </c>
      <c r="C20" s="34">
        <f>Февраль!D20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Январь!D21</f>
        <v>1763</v>
      </c>
      <c r="C21" s="34">
        <f>Февраль!D21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Январь!D22</f>
        <v>0</v>
      </c>
      <c r="C22" s="34">
        <f>Февраль!D22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Январь!D23</f>
        <v>36250</v>
      </c>
      <c r="C23" s="34">
        <f>Февраль!D23</f>
        <v>36250</v>
      </c>
      <c r="D23" s="48">
        <v>36250</v>
      </c>
      <c r="E23" s="34">
        <f t="shared" si="0"/>
        <v>0</v>
      </c>
      <c r="F23" s="27"/>
      <c r="G23" s="49"/>
      <c r="H23" s="51"/>
    </row>
    <row r="24" spans="1:8" x14ac:dyDescent="0.2">
      <c r="A24" s="25">
        <v>30</v>
      </c>
      <c r="B24" s="33">
        <f>Январь!D24</f>
        <v>2469</v>
      </c>
      <c r="C24" s="34">
        <f>Февраль!D24</f>
        <v>2469</v>
      </c>
      <c r="D24" s="48">
        <v>2469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Январь!D25</f>
        <v>78</v>
      </c>
      <c r="C25" s="34">
        <f>Февраль!D25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Январь!D26</f>
        <v>4938</v>
      </c>
      <c r="C26" s="34">
        <f>Февраль!D26</f>
        <v>4938</v>
      </c>
      <c r="D26" s="48">
        <v>4938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Январь!D27</f>
        <v>0</v>
      </c>
      <c r="C27" s="34">
        <f>Февраль!D27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Январь!D28</f>
        <v>2156</v>
      </c>
      <c r="C28" s="34">
        <f>Февраль!D28</f>
        <v>2157</v>
      </c>
      <c r="D28" s="48">
        <v>2157</v>
      </c>
      <c r="E28" s="34">
        <f t="shared" si="0"/>
        <v>0</v>
      </c>
      <c r="F28" s="27"/>
      <c r="G28" s="49"/>
      <c r="H28" s="51"/>
    </row>
    <row r="29" spans="1:8" x14ac:dyDescent="0.2">
      <c r="A29" s="28">
        <v>35</v>
      </c>
      <c r="B29" s="33">
        <f>Январь!D29</f>
        <v>0</v>
      </c>
      <c r="C29" s="34">
        <f>Февраль!D29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Январь!D30</f>
        <v>3643</v>
      </c>
      <c r="C30" s="34">
        <f>Февраль!D30</f>
        <v>3685</v>
      </c>
      <c r="D30" s="48">
        <v>3685</v>
      </c>
      <c r="E30" s="34">
        <f t="shared" si="0"/>
        <v>0</v>
      </c>
      <c r="F30" s="27"/>
      <c r="G30" s="49"/>
      <c r="H30" s="51"/>
    </row>
    <row r="31" spans="1:8" x14ac:dyDescent="0.2">
      <c r="A31" s="25">
        <v>37</v>
      </c>
      <c r="B31" s="33">
        <f>Январь!D31</f>
        <v>13927</v>
      </c>
      <c r="C31" s="34">
        <f>Февраль!D31</f>
        <v>14360</v>
      </c>
      <c r="D31" s="48">
        <v>14739</v>
      </c>
      <c r="E31" s="34">
        <f t="shared" si="0"/>
        <v>379</v>
      </c>
      <c r="F31" s="27"/>
      <c r="G31" s="49"/>
      <c r="H31" s="51"/>
    </row>
    <row r="32" spans="1:8" x14ac:dyDescent="0.2">
      <c r="A32" s="25">
        <v>38</v>
      </c>
      <c r="B32" s="33">
        <f>Январь!D32</f>
        <v>658</v>
      </c>
      <c r="C32" s="34">
        <f>Февраль!D32</f>
        <v>661</v>
      </c>
      <c r="D32" s="48">
        <v>679</v>
      </c>
      <c r="E32" s="34">
        <f t="shared" si="0"/>
        <v>18</v>
      </c>
      <c r="F32" s="27"/>
      <c r="G32" s="49"/>
      <c r="H32" s="51"/>
    </row>
    <row r="33" spans="1:8" x14ac:dyDescent="0.2">
      <c r="A33" s="72">
        <v>39.4</v>
      </c>
      <c r="B33" s="33">
        <f>Январь!D33</f>
        <v>57089</v>
      </c>
      <c r="C33" s="34">
        <f>Февраль!D33</f>
        <v>58176</v>
      </c>
      <c r="D33" s="48">
        <v>58808</v>
      </c>
      <c r="E33" s="34">
        <f t="shared" si="0"/>
        <v>632</v>
      </c>
      <c r="F33" s="34"/>
      <c r="G33" s="50"/>
      <c r="H33" s="51"/>
    </row>
    <row r="34" spans="1:8" x14ac:dyDescent="0.2">
      <c r="A34" s="35" t="s">
        <v>8</v>
      </c>
      <c r="B34" s="33">
        <f>Январь!D34</f>
        <v>20746</v>
      </c>
      <c r="C34" s="34">
        <f>Февраль!D34</f>
        <v>20759</v>
      </c>
      <c r="D34" s="48">
        <v>20762</v>
      </c>
      <c r="E34" s="34">
        <f t="shared" si="0"/>
        <v>3</v>
      </c>
      <c r="F34" s="52"/>
      <c r="G34" s="53"/>
      <c r="H34" s="54"/>
    </row>
    <row r="35" spans="1:8" x14ac:dyDescent="0.2">
      <c r="A35" s="25">
        <v>44</v>
      </c>
      <c r="B35" s="33">
        <f>Январь!D35</f>
        <v>993</v>
      </c>
      <c r="C35" s="34">
        <f>Февраль!D35</f>
        <v>993</v>
      </c>
      <c r="D35" s="48">
        <v>993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Январь!D36</f>
        <v>1355</v>
      </c>
      <c r="C36" s="34">
        <f>Февраль!D36</f>
        <v>1355</v>
      </c>
      <c r="D36" s="48">
        <v>1355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Январь!D37</f>
        <v>5766</v>
      </c>
      <c r="C37" s="34">
        <f>Февраль!D37</f>
        <v>5766</v>
      </c>
      <c r="D37" s="48">
        <v>5766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Январь!D38</f>
        <v>30292</v>
      </c>
      <c r="C38" s="34">
        <f>Февраль!D38</f>
        <v>30300</v>
      </c>
      <c r="D38" s="48">
        <v>30361</v>
      </c>
      <c r="E38" s="34">
        <f t="shared" si="0"/>
        <v>61</v>
      </c>
      <c r="F38" s="27"/>
      <c r="G38" s="49"/>
      <c r="H38" s="51"/>
    </row>
    <row r="39" spans="1:8" x14ac:dyDescent="0.2">
      <c r="A39" s="25">
        <v>50.51</v>
      </c>
      <c r="B39" s="33">
        <f>Январь!D39</f>
        <v>5827</v>
      </c>
      <c r="C39" s="34">
        <f>Февраль!D39</f>
        <v>5827</v>
      </c>
      <c r="D39" s="48">
        <v>5827</v>
      </c>
      <c r="E39" s="34">
        <f t="shared" si="0"/>
        <v>0</v>
      </c>
      <c r="F39" s="27"/>
      <c r="G39" s="49"/>
      <c r="H39" s="51"/>
    </row>
    <row r="40" spans="1:8" x14ac:dyDescent="0.2">
      <c r="A40" s="126">
        <v>52</v>
      </c>
      <c r="B40" s="33">
        <f>Январь!D40</f>
        <v>8454</v>
      </c>
      <c r="C40" s="34">
        <f>Февраль!D40</f>
        <v>8765</v>
      </c>
      <c r="D40" s="48">
        <v>9052</v>
      </c>
      <c r="E40" s="34">
        <f t="shared" si="0"/>
        <v>287</v>
      </c>
      <c r="F40" s="34"/>
      <c r="G40" s="50"/>
      <c r="H40" s="51"/>
    </row>
    <row r="41" spans="1:8" x14ac:dyDescent="0.2">
      <c r="A41" s="78" t="s">
        <v>7</v>
      </c>
      <c r="B41" s="33">
        <f>Январь!D41</f>
        <v>833</v>
      </c>
      <c r="C41" s="34">
        <f>Февраль!D41</f>
        <v>833</v>
      </c>
      <c r="D41" s="48">
        <v>833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Январь!D42</f>
        <v>2</v>
      </c>
      <c r="C42" s="34">
        <f>Февраль!D42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Январь!D43</f>
        <v>6</v>
      </c>
      <c r="C43" s="34">
        <f>Февраль!D43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Январь!D44</f>
        <v>0</v>
      </c>
      <c r="C44" s="34">
        <f>Февраль!D44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Январь!D45</f>
        <v>5801</v>
      </c>
      <c r="C45" s="34">
        <f>Февраль!D45</f>
        <v>5801</v>
      </c>
      <c r="D45" s="48">
        <v>5801</v>
      </c>
      <c r="E45" s="34">
        <f t="shared" si="0"/>
        <v>0</v>
      </c>
      <c r="F45" s="27"/>
      <c r="G45" s="49"/>
      <c r="H45" s="51"/>
    </row>
    <row r="46" spans="1:8" x14ac:dyDescent="0.2">
      <c r="A46" s="25">
        <v>62</v>
      </c>
      <c r="B46" s="33">
        <f>Январь!D46</f>
        <v>6406</v>
      </c>
      <c r="C46" s="34">
        <f>Февраль!D46</f>
        <v>6406</v>
      </c>
      <c r="D46" s="48">
        <v>6439</v>
      </c>
      <c r="E46" s="34">
        <f t="shared" si="0"/>
        <v>33</v>
      </c>
      <c r="F46" s="27"/>
      <c r="G46" s="49"/>
      <c r="H46" s="51"/>
    </row>
    <row r="47" spans="1:8" x14ac:dyDescent="0.2">
      <c r="A47" s="28">
        <v>63</v>
      </c>
      <c r="B47" s="33">
        <f>Январь!D47</f>
        <v>0</v>
      </c>
      <c r="C47" s="34">
        <f>Февраль!D47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Январь!D48</f>
        <v>0</v>
      </c>
      <c r="C48" s="34">
        <f>Февраль!D48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Январь!D49</f>
        <v>0</v>
      </c>
      <c r="C49" s="34">
        <f>Февраль!D49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Январь!D50</f>
        <v>5799</v>
      </c>
      <c r="C50" s="34">
        <f>Февраль!D50</f>
        <v>5803</v>
      </c>
      <c r="D50" s="48">
        <v>5810</v>
      </c>
      <c r="E50" s="34">
        <f t="shared" si="0"/>
        <v>7</v>
      </c>
      <c r="F50" s="27"/>
      <c r="G50" s="49"/>
      <c r="H50" s="51"/>
    </row>
    <row r="51" spans="1:8" x14ac:dyDescent="0.2">
      <c r="A51" s="25">
        <v>67</v>
      </c>
      <c r="B51" s="33">
        <f>Январь!D51</f>
        <v>1400</v>
      </c>
      <c r="C51" s="34">
        <f>Февраль!D51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Январь!D52</f>
        <v>8064</v>
      </c>
      <c r="C52" s="34">
        <f>Февраль!D52</f>
        <v>8064</v>
      </c>
      <c r="D52" s="48">
        <v>8064</v>
      </c>
      <c r="E52" s="34">
        <f t="shared" si="0"/>
        <v>0</v>
      </c>
      <c r="F52" s="27"/>
      <c r="G52" s="49"/>
      <c r="H52" s="51"/>
    </row>
    <row r="53" spans="1:8" x14ac:dyDescent="0.2">
      <c r="A53" s="25">
        <v>69</v>
      </c>
      <c r="B53" s="33">
        <f>Январь!D53</f>
        <v>3287</v>
      </c>
      <c r="C53" s="34">
        <f>Февраль!D53</f>
        <v>3287</v>
      </c>
      <c r="D53" s="48">
        <v>3287</v>
      </c>
      <c r="E53" s="34">
        <f t="shared" si="0"/>
        <v>0</v>
      </c>
      <c r="F53" s="27"/>
      <c r="G53" s="49"/>
      <c r="H53" s="51"/>
    </row>
    <row r="54" spans="1:8" x14ac:dyDescent="0.2">
      <c r="A54" s="35" t="s">
        <v>15</v>
      </c>
      <c r="B54" s="33">
        <f>Январь!D54</f>
        <v>64000</v>
      </c>
      <c r="C54" s="34">
        <f>Февраль!D54</f>
        <v>64050</v>
      </c>
      <c r="D54" s="48">
        <v>64100</v>
      </c>
      <c r="E54" s="34">
        <f t="shared" si="0"/>
        <v>50</v>
      </c>
      <c r="F54" s="27"/>
      <c r="G54" s="49"/>
      <c r="H54" s="51"/>
    </row>
    <row r="55" spans="1:8" x14ac:dyDescent="0.2">
      <c r="A55" s="35" t="s">
        <v>16</v>
      </c>
      <c r="B55" s="33">
        <f>Январь!D55</f>
        <v>79</v>
      </c>
      <c r="C55" s="34">
        <f>Февраль!D55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Январь!D56</f>
        <v>12868</v>
      </c>
      <c r="C56" s="34">
        <f>Февраль!D56</f>
        <v>12868</v>
      </c>
      <c r="D56" s="48">
        <v>12868</v>
      </c>
      <c r="E56" s="34">
        <f t="shared" si="0"/>
        <v>0</v>
      </c>
      <c r="F56" s="27"/>
      <c r="G56" s="49"/>
      <c r="H56" s="51"/>
    </row>
    <row r="57" spans="1:8" x14ac:dyDescent="0.2">
      <c r="A57" s="25">
        <v>71</v>
      </c>
      <c r="B57" s="33">
        <f>Январь!D57</f>
        <v>460</v>
      </c>
      <c r="C57" s="34">
        <f>Февраль!D57</f>
        <v>460</v>
      </c>
      <c r="D57" s="48">
        <v>460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Январь!D58</f>
        <v>249</v>
      </c>
      <c r="C58" s="34">
        <f>Февраль!D58</f>
        <v>249</v>
      </c>
      <c r="D58" s="48">
        <v>249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Январь!D59</f>
        <v>4551</v>
      </c>
      <c r="C59" s="34">
        <f>Февраль!D59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Январь!D60</f>
        <v>0</v>
      </c>
      <c r="C60" s="34">
        <f>Февраль!D60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Январь!D61</f>
        <v>0</v>
      </c>
      <c r="C61" s="34">
        <f>Февраль!D61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Январь!D62</f>
        <v>1414</v>
      </c>
      <c r="C62" s="34">
        <f>Февраль!D62</f>
        <v>1414</v>
      </c>
      <c r="D62" s="48">
        <v>1414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Январь!D63</f>
        <v>39033</v>
      </c>
      <c r="C63" s="34">
        <f>Февраль!D63</f>
        <v>40271</v>
      </c>
      <c r="D63" s="48">
        <v>40935</v>
      </c>
      <c r="E63" s="34">
        <f t="shared" si="0"/>
        <v>664</v>
      </c>
      <c r="F63" s="27"/>
      <c r="G63" s="49"/>
      <c r="H63" s="51"/>
    </row>
    <row r="64" spans="1:8" x14ac:dyDescent="0.2">
      <c r="A64" s="25">
        <v>78</v>
      </c>
      <c r="B64" s="33">
        <f>Январь!D64</f>
        <v>33755</v>
      </c>
      <c r="C64" s="34">
        <f>Февраль!D64</f>
        <v>33755</v>
      </c>
      <c r="D64" s="48">
        <v>33755</v>
      </c>
      <c r="E64" s="34">
        <f t="shared" si="0"/>
        <v>0</v>
      </c>
      <c r="F64" s="27"/>
      <c r="G64" s="49"/>
      <c r="H64" s="51"/>
    </row>
    <row r="65" spans="1:11" x14ac:dyDescent="0.2">
      <c r="A65" s="126">
        <v>79</v>
      </c>
      <c r="B65" s="33">
        <f>Январь!D65</f>
        <v>27589</v>
      </c>
      <c r="C65" s="34">
        <f>Февраль!D65</f>
        <v>29047</v>
      </c>
      <c r="D65" s="48">
        <v>30816</v>
      </c>
      <c r="E65" s="34">
        <f t="shared" si="0"/>
        <v>1769</v>
      </c>
      <c r="F65" s="27"/>
      <c r="G65" s="49"/>
      <c r="H65" s="51"/>
    </row>
    <row r="66" spans="1:11" x14ac:dyDescent="0.2">
      <c r="A66" s="28">
        <v>80</v>
      </c>
      <c r="B66" s="33">
        <f>Январь!D66</f>
        <v>0</v>
      </c>
      <c r="C66" s="34">
        <f>Февраль!D66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11" x14ac:dyDescent="0.2">
      <c r="A67" s="36">
        <v>81</v>
      </c>
      <c r="B67" s="33">
        <f>Январь!D67</f>
        <v>25500</v>
      </c>
      <c r="C67" s="34">
        <f>Февраль!D67</f>
        <v>26550</v>
      </c>
      <c r="D67" s="48">
        <v>26900</v>
      </c>
      <c r="E67" s="34">
        <f t="shared" si="1"/>
        <v>350</v>
      </c>
      <c r="F67" s="34"/>
      <c r="G67" s="50"/>
      <c r="H67" s="51"/>
    </row>
    <row r="68" spans="1:11" x14ac:dyDescent="0.2">
      <c r="A68" s="31">
        <v>82</v>
      </c>
      <c r="B68" s="33">
        <f>Январь!D68</f>
        <v>3610</v>
      </c>
      <c r="C68" s="34">
        <f>Февраль!D68</f>
        <v>3610</v>
      </c>
      <c r="D68" s="48">
        <v>3610</v>
      </c>
      <c r="E68" s="34">
        <f t="shared" si="1"/>
        <v>0</v>
      </c>
      <c r="F68" s="34"/>
      <c r="G68" s="50"/>
      <c r="H68" s="51"/>
    </row>
    <row r="69" spans="1:11" x14ac:dyDescent="0.2">
      <c r="A69" s="28">
        <v>83</v>
      </c>
      <c r="B69" s="33">
        <f>Январь!D69</f>
        <v>0</v>
      </c>
      <c r="C69" s="34">
        <f>Февраль!D69</f>
        <v>0</v>
      </c>
      <c r="D69" s="48"/>
      <c r="E69" s="34">
        <f t="shared" si="1"/>
        <v>0</v>
      </c>
      <c r="F69" s="27"/>
      <c r="G69" s="49"/>
      <c r="H69" s="51"/>
    </row>
    <row r="70" spans="1:11" x14ac:dyDescent="0.2">
      <c r="A70" s="28">
        <v>84</v>
      </c>
      <c r="B70" s="33">
        <f>Январь!D70</f>
        <v>0</v>
      </c>
      <c r="C70" s="34">
        <f>Февраль!D70</f>
        <v>0</v>
      </c>
      <c r="D70" s="48"/>
      <c r="E70" s="34">
        <f t="shared" si="1"/>
        <v>0</v>
      </c>
      <c r="F70" s="27"/>
      <c r="G70" s="49"/>
      <c r="H70" s="51"/>
    </row>
    <row r="71" spans="1:11" x14ac:dyDescent="0.2">
      <c r="A71" s="28">
        <v>85</v>
      </c>
      <c r="B71" s="33">
        <f>Январь!D71</f>
        <v>0</v>
      </c>
      <c r="C71" s="34">
        <f>Февраль!D71</f>
        <v>0</v>
      </c>
      <c r="D71" s="48"/>
      <c r="E71" s="34">
        <f t="shared" si="1"/>
        <v>0</v>
      </c>
      <c r="F71" s="27"/>
      <c r="G71" s="49"/>
      <c r="H71" s="51"/>
    </row>
    <row r="72" spans="1:11" x14ac:dyDescent="0.2">
      <c r="A72" s="25">
        <v>86</v>
      </c>
      <c r="B72" s="33">
        <f>Январь!D72</f>
        <v>5058</v>
      </c>
      <c r="C72" s="34">
        <f>Февраль!D72</f>
        <v>5899</v>
      </c>
      <c r="D72" s="48">
        <v>6831</v>
      </c>
      <c r="E72" s="34">
        <f t="shared" si="1"/>
        <v>932</v>
      </c>
      <c r="F72" s="27"/>
      <c r="G72" s="49"/>
      <c r="H72" s="51"/>
    </row>
    <row r="73" spans="1:11" x14ac:dyDescent="0.2">
      <c r="A73" s="25">
        <v>87</v>
      </c>
      <c r="B73" s="33">
        <f>Январь!D73</f>
        <v>9801</v>
      </c>
      <c r="C73" s="34">
        <f>Февраль!D73</f>
        <v>9801</v>
      </c>
      <c r="D73" s="48">
        <v>9801</v>
      </c>
      <c r="E73" s="34">
        <f t="shared" si="1"/>
        <v>0</v>
      </c>
      <c r="F73" s="27"/>
      <c r="G73" s="49"/>
      <c r="H73" s="51"/>
    </row>
    <row r="74" spans="1:11" x14ac:dyDescent="0.2">
      <c r="A74" s="25">
        <v>88.89</v>
      </c>
      <c r="B74" s="33">
        <f>Январь!D74</f>
        <v>6248</v>
      </c>
      <c r="C74" s="34">
        <f>Февраль!D74</f>
        <v>6248</v>
      </c>
      <c r="D74" s="48">
        <v>6248</v>
      </c>
      <c r="E74" s="34">
        <f t="shared" si="1"/>
        <v>0</v>
      </c>
      <c r="F74" s="27"/>
      <c r="G74" s="49"/>
      <c r="H74" s="51"/>
    </row>
    <row r="75" spans="1:11" x14ac:dyDescent="0.2">
      <c r="A75" s="25">
        <v>90</v>
      </c>
      <c r="B75" s="33">
        <f>Январь!D75</f>
        <v>9938</v>
      </c>
      <c r="C75" s="34">
        <f>Февраль!D75</f>
        <v>9938</v>
      </c>
      <c r="D75" s="48">
        <v>9938</v>
      </c>
      <c r="E75" s="34">
        <f t="shared" si="1"/>
        <v>0</v>
      </c>
      <c r="F75" s="27"/>
      <c r="G75" s="49"/>
      <c r="H75" s="51"/>
      <c r="K75" s="19"/>
    </row>
    <row r="76" spans="1:11" x14ac:dyDescent="0.2">
      <c r="A76" s="25">
        <v>91</v>
      </c>
      <c r="B76" s="33">
        <f>Январь!D76</f>
        <v>6397</v>
      </c>
      <c r="C76" s="34">
        <f>Февраль!D76</f>
        <v>6397</v>
      </c>
      <c r="D76" s="48">
        <v>6397</v>
      </c>
      <c r="E76" s="34">
        <f t="shared" si="1"/>
        <v>0</v>
      </c>
      <c r="F76" s="27"/>
      <c r="G76" s="49"/>
      <c r="H76" s="51"/>
    </row>
    <row r="77" spans="1:11" x14ac:dyDescent="0.2">
      <c r="A77" s="28">
        <v>92</v>
      </c>
      <c r="B77" s="33">
        <f>Январь!D77</f>
        <v>0</v>
      </c>
      <c r="C77" s="34">
        <f>Февраль!D77</f>
        <v>0</v>
      </c>
      <c r="D77" s="48"/>
      <c r="E77" s="34">
        <f t="shared" si="1"/>
        <v>0</v>
      </c>
      <c r="F77" s="27"/>
      <c r="G77" s="49"/>
      <c r="H77" s="51"/>
    </row>
    <row r="78" spans="1:11" x14ac:dyDescent="0.2">
      <c r="A78" s="28">
        <v>93</v>
      </c>
      <c r="B78" s="33">
        <f>Январь!D78</f>
        <v>0</v>
      </c>
      <c r="C78" s="34">
        <f>Февраль!D78</f>
        <v>0</v>
      </c>
      <c r="D78" s="48"/>
      <c r="E78" s="34">
        <f t="shared" si="1"/>
        <v>0</v>
      </c>
      <c r="F78" s="27"/>
      <c r="G78" s="49"/>
      <c r="H78" s="51"/>
    </row>
    <row r="79" spans="1:11" x14ac:dyDescent="0.2">
      <c r="A79" s="28">
        <v>94</v>
      </c>
      <c r="B79" s="33">
        <f>Январь!D79</f>
        <v>0</v>
      </c>
      <c r="C79" s="34">
        <f>Февраль!D79</f>
        <v>0</v>
      </c>
      <c r="D79" s="48"/>
      <c r="E79" s="34">
        <f t="shared" si="1"/>
        <v>0</v>
      </c>
      <c r="F79" s="27"/>
      <c r="G79" s="49"/>
      <c r="H79" s="51"/>
    </row>
    <row r="80" spans="1:11" x14ac:dyDescent="0.2">
      <c r="A80" s="28">
        <v>95</v>
      </c>
      <c r="B80" s="33">
        <f>Январь!D80</f>
        <v>0</v>
      </c>
      <c r="C80" s="34">
        <f>Февраль!D80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Январь!D81</f>
        <v>0</v>
      </c>
      <c r="C81" s="34">
        <f>Февраль!D81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Январь!D82</f>
        <v>2.5</v>
      </c>
      <c r="C82" s="34">
        <f>Февраль!D82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Январь!D83</f>
        <v>0</v>
      </c>
      <c r="C83" s="34">
        <f>Февраль!D83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Январь!D84</f>
        <v>8532</v>
      </c>
      <c r="C84" s="34">
        <f>Февраль!D84</f>
        <v>8532</v>
      </c>
      <c r="D84" s="48">
        <v>8600</v>
      </c>
      <c r="E84" s="34">
        <f t="shared" si="1"/>
        <v>68</v>
      </c>
      <c r="F84" s="27"/>
      <c r="G84" s="49"/>
      <c r="H84" s="51"/>
    </row>
    <row r="85" spans="1:8" x14ac:dyDescent="0.2">
      <c r="A85" s="28">
        <v>100</v>
      </c>
      <c r="B85" s="33">
        <f>Январь!D85</f>
        <v>0</v>
      </c>
      <c r="C85" s="34">
        <f>Февраль!D85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Январь!D86</f>
        <v>20641</v>
      </c>
      <c r="C86" s="34">
        <f>Февраль!D86</f>
        <v>23097</v>
      </c>
      <c r="D86" s="48">
        <v>24205</v>
      </c>
      <c r="E86" s="34">
        <f t="shared" si="1"/>
        <v>1108</v>
      </c>
      <c r="F86" s="27"/>
      <c r="G86" s="49"/>
      <c r="H86" s="51"/>
    </row>
    <row r="87" spans="1:8" x14ac:dyDescent="0.2">
      <c r="A87" s="25">
        <v>103</v>
      </c>
      <c r="B87" s="33">
        <f>Январь!D87</f>
        <v>1264</v>
      </c>
      <c r="C87" s="34">
        <f>Февраль!D87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Январь!D88</f>
        <v>110</v>
      </c>
      <c r="C88" s="34">
        <f>Февраль!D88</f>
        <v>110</v>
      </c>
      <c r="D88" s="48">
        <v>111</v>
      </c>
      <c r="E88" s="34">
        <f t="shared" si="1"/>
        <v>1</v>
      </c>
      <c r="F88" s="27"/>
      <c r="G88" s="49"/>
      <c r="H88" s="51"/>
    </row>
    <row r="89" spans="1:8" x14ac:dyDescent="0.2">
      <c r="A89" s="28">
        <v>105</v>
      </c>
      <c r="B89" s="33">
        <f>Январь!D89</f>
        <v>0</v>
      </c>
      <c r="C89" s="34">
        <f>Февраль!D89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Январь!D90</f>
        <v>0</v>
      </c>
      <c r="C90" s="34">
        <f>Февраль!D90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Январь!D91</f>
        <v>67</v>
      </c>
      <c r="C91" s="34">
        <f>Февраль!D91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Январь!D92</f>
        <v>6350</v>
      </c>
      <c r="C92" s="34">
        <f>Февраль!D92</f>
        <v>6350</v>
      </c>
      <c r="D92" s="48">
        <v>6351</v>
      </c>
      <c r="E92" s="34">
        <f t="shared" si="1"/>
        <v>1</v>
      </c>
      <c r="F92" s="27"/>
      <c r="G92" s="49"/>
      <c r="H92" s="51"/>
    </row>
    <row r="93" spans="1:8" x14ac:dyDescent="0.2">
      <c r="A93" s="25">
        <v>110</v>
      </c>
      <c r="B93" s="33">
        <f>Январь!D93</f>
        <v>789</v>
      </c>
      <c r="C93" s="34">
        <f>Февраль!D93</f>
        <v>789</v>
      </c>
      <c r="D93" s="48">
        <v>789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Январь!D94</f>
        <v>4612</v>
      </c>
      <c r="C94" s="34">
        <f>Февраль!D94</f>
        <v>4612</v>
      </c>
      <c r="D94" s="48">
        <v>4612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Январь!D95</f>
        <v>6587</v>
      </c>
      <c r="C95" s="34">
        <f>Февраль!D95</f>
        <v>6587</v>
      </c>
      <c r="D95" s="48">
        <v>6587</v>
      </c>
      <c r="E95" s="34">
        <f t="shared" si="1"/>
        <v>0</v>
      </c>
      <c r="F95" s="27"/>
      <c r="G95" s="49"/>
      <c r="H95" s="51"/>
    </row>
    <row r="96" spans="1:8" x14ac:dyDescent="0.2">
      <c r="A96" s="25">
        <v>113</v>
      </c>
      <c r="B96" s="33">
        <f>Январь!D96</f>
        <v>12034</v>
      </c>
      <c r="C96" s="34">
        <f>Февраль!D96</f>
        <v>12034</v>
      </c>
      <c r="D96" s="48">
        <v>12034</v>
      </c>
      <c r="E96" s="34">
        <f t="shared" si="1"/>
        <v>0</v>
      </c>
      <c r="F96" s="27"/>
      <c r="G96" s="49"/>
      <c r="H96" s="51"/>
    </row>
    <row r="97" spans="1:12" x14ac:dyDescent="0.2">
      <c r="A97" s="36">
        <v>114</v>
      </c>
      <c r="B97" s="33">
        <f>Январь!D97</f>
        <v>0</v>
      </c>
      <c r="C97" s="34">
        <f>Февраль!D97</f>
        <v>0</v>
      </c>
      <c r="D97" s="48"/>
      <c r="E97" s="34">
        <f t="shared" si="1"/>
        <v>0</v>
      </c>
      <c r="F97" s="34"/>
      <c r="G97" s="50"/>
      <c r="H97" s="51"/>
    </row>
    <row r="98" spans="1:12" x14ac:dyDescent="0.2">
      <c r="A98" s="31">
        <v>115</v>
      </c>
      <c r="B98" s="33">
        <f>Январь!D98</f>
        <v>1244</v>
      </c>
      <c r="C98" s="34">
        <f>Февраль!D98</f>
        <v>1244</v>
      </c>
      <c r="D98" s="48">
        <v>1244</v>
      </c>
      <c r="E98" s="34">
        <f t="shared" si="1"/>
        <v>0</v>
      </c>
      <c r="F98" s="34"/>
      <c r="G98" s="50"/>
      <c r="H98" s="51"/>
      <c r="L98" s="19"/>
    </row>
    <row r="99" spans="1:12" x14ac:dyDescent="0.2">
      <c r="A99" s="28">
        <v>116</v>
      </c>
      <c r="B99" s="33">
        <f>Январь!D99</f>
        <v>0</v>
      </c>
      <c r="C99" s="34">
        <f>Февраль!D99</f>
        <v>0</v>
      </c>
      <c r="D99" s="48"/>
      <c r="E99" s="34">
        <f t="shared" si="1"/>
        <v>0</v>
      </c>
      <c r="F99" s="27"/>
      <c r="G99" s="49"/>
      <c r="H99" s="51"/>
    </row>
    <row r="100" spans="1:12" x14ac:dyDescent="0.2">
      <c r="A100" s="25">
        <v>117</v>
      </c>
      <c r="B100" s="33">
        <f>Январь!D100</f>
        <v>102959</v>
      </c>
      <c r="C100" s="34">
        <f>Февраль!D100</f>
        <v>106421</v>
      </c>
      <c r="D100" s="48">
        <v>108737</v>
      </c>
      <c r="E100" s="34">
        <f t="shared" si="1"/>
        <v>2316</v>
      </c>
      <c r="F100" s="27"/>
      <c r="G100" s="49"/>
      <c r="H100" s="51"/>
    </row>
    <row r="101" spans="1:12" x14ac:dyDescent="0.2">
      <c r="A101" s="31">
        <v>118</v>
      </c>
      <c r="B101" s="33">
        <f>Январь!D101</f>
        <v>1171</v>
      </c>
      <c r="C101" s="34">
        <f>Февраль!D101</f>
        <v>1172</v>
      </c>
      <c r="D101" s="48">
        <v>1172</v>
      </c>
      <c r="E101" s="34">
        <f t="shared" si="1"/>
        <v>0</v>
      </c>
      <c r="F101" s="34"/>
      <c r="G101" s="50"/>
      <c r="H101" s="51"/>
    </row>
    <row r="102" spans="1:12" x14ac:dyDescent="0.2">
      <c r="A102" s="129">
        <v>119</v>
      </c>
      <c r="B102" s="33">
        <f>Январь!D102</f>
        <v>6</v>
      </c>
      <c r="C102" s="34">
        <f>Февраль!D102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12" x14ac:dyDescent="0.2">
      <c r="A103" s="25">
        <v>120</v>
      </c>
      <c r="B103" s="33">
        <f>Январь!D103</f>
        <v>911</v>
      </c>
      <c r="C103" s="34">
        <f>Февраль!D103</f>
        <v>911</v>
      </c>
      <c r="D103" s="48">
        <v>911</v>
      </c>
      <c r="E103" s="34">
        <f t="shared" si="1"/>
        <v>0</v>
      </c>
      <c r="F103" s="27"/>
      <c r="G103" s="49"/>
      <c r="H103" s="51"/>
    </row>
    <row r="104" spans="1:12" x14ac:dyDescent="0.2">
      <c r="A104" s="25">
        <v>121</v>
      </c>
      <c r="B104" s="33">
        <f>Январь!D104</f>
        <v>514</v>
      </c>
      <c r="C104" s="34">
        <f>Февраль!D104</f>
        <v>514</v>
      </c>
      <c r="D104" s="48">
        <v>514</v>
      </c>
      <c r="E104" s="34">
        <f t="shared" si="1"/>
        <v>0</v>
      </c>
      <c r="F104" s="27"/>
      <c r="G104" s="49"/>
      <c r="H104" s="51"/>
    </row>
    <row r="105" spans="1:12" x14ac:dyDescent="0.2">
      <c r="A105" s="25">
        <v>122</v>
      </c>
      <c r="B105" s="33">
        <f>Январь!D105</f>
        <v>50</v>
      </c>
      <c r="C105" s="34">
        <f>Февраль!D105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12" x14ac:dyDescent="0.2">
      <c r="A106" s="25">
        <v>123.124</v>
      </c>
      <c r="B106" s="33">
        <f>Январь!D106</f>
        <v>17645</v>
      </c>
      <c r="C106" s="34">
        <f>Февраль!D106</f>
        <v>17754</v>
      </c>
      <c r="D106" s="48">
        <v>18009</v>
      </c>
      <c r="E106" s="34">
        <f t="shared" si="1"/>
        <v>255</v>
      </c>
      <c r="F106" s="27"/>
      <c r="G106" s="49"/>
      <c r="H106" s="51"/>
    </row>
    <row r="107" spans="1:12" x14ac:dyDescent="0.2">
      <c r="A107" s="28">
        <v>125</v>
      </c>
      <c r="B107" s="33">
        <f>Январь!D107</f>
        <v>0</v>
      </c>
      <c r="C107" s="34">
        <f>Февраль!D107</f>
        <v>0</v>
      </c>
      <c r="D107" s="48"/>
      <c r="E107" s="34">
        <f t="shared" si="1"/>
        <v>0</v>
      </c>
      <c r="F107" s="27"/>
      <c r="G107" s="49"/>
      <c r="H107" s="51"/>
    </row>
    <row r="108" spans="1:12" x14ac:dyDescent="0.2">
      <c r="A108" s="25">
        <v>126.127</v>
      </c>
      <c r="B108" s="33">
        <f>Январь!D108</f>
        <v>832</v>
      </c>
      <c r="C108" s="34">
        <f>Февраль!D108</f>
        <v>832</v>
      </c>
      <c r="D108" s="48">
        <v>839</v>
      </c>
      <c r="E108" s="34">
        <f t="shared" si="1"/>
        <v>7</v>
      </c>
      <c r="F108" s="27"/>
      <c r="G108" s="49"/>
      <c r="H108" s="51"/>
    </row>
    <row r="109" spans="1:12" x14ac:dyDescent="0.2">
      <c r="A109" s="31">
        <v>128</v>
      </c>
      <c r="B109" s="33">
        <f>Январь!D109</f>
        <v>166</v>
      </c>
      <c r="C109" s="34">
        <f>Февраль!D109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12" x14ac:dyDescent="0.2">
      <c r="A110" s="31">
        <v>129</v>
      </c>
      <c r="B110" s="33">
        <f>Январь!D110</f>
        <v>3659</v>
      </c>
      <c r="C110" s="34">
        <f>Февраль!D110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12" x14ac:dyDescent="0.2">
      <c r="A111" s="25">
        <v>130</v>
      </c>
      <c r="B111" s="33">
        <f>Январь!D111</f>
        <v>484</v>
      </c>
      <c r="C111" s="34">
        <f>Февраль!D111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12" x14ac:dyDescent="0.2">
      <c r="A112" s="25">
        <v>131</v>
      </c>
      <c r="B112" s="33">
        <f>Январь!D112</f>
        <v>3692</v>
      </c>
      <c r="C112" s="34">
        <f>Февраль!D112</f>
        <v>3692</v>
      </c>
      <c r="D112" s="48">
        <v>3692</v>
      </c>
      <c r="E112" s="34">
        <f t="shared" si="1"/>
        <v>0</v>
      </c>
      <c r="F112" s="27"/>
      <c r="G112" s="49"/>
      <c r="H112" s="51"/>
    </row>
    <row r="113" spans="1:8" x14ac:dyDescent="0.2">
      <c r="A113" s="73">
        <v>132</v>
      </c>
      <c r="B113" s="33">
        <f>Январь!D113</f>
        <v>4963</v>
      </c>
      <c r="C113" s="34">
        <f>Февраль!D113</f>
        <v>6480</v>
      </c>
      <c r="D113" s="48">
        <v>7688</v>
      </c>
      <c r="E113" s="34">
        <f t="shared" si="1"/>
        <v>1208</v>
      </c>
      <c r="F113" s="27"/>
      <c r="G113" s="49"/>
      <c r="H113" s="51"/>
    </row>
    <row r="114" spans="1:8" x14ac:dyDescent="0.2">
      <c r="A114" s="126">
        <v>133.13399999999999</v>
      </c>
      <c r="B114" s="33">
        <f>Январь!D114</f>
        <v>2</v>
      </c>
      <c r="C114" s="34">
        <f>Февраль!D114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Январь!D115</f>
        <v>0</v>
      </c>
      <c r="C115" s="34">
        <f>Февраль!D115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Январь!D116</f>
        <v>0</v>
      </c>
      <c r="C116" s="34">
        <f>Февраль!D116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Январь!D117</f>
        <v>4931</v>
      </c>
      <c r="C117" s="34">
        <f>Февраль!D117</f>
        <v>4931</v>
      </c>
      <c r="D117" s="48">
        <v>4931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Январь!D118</f>
        <v>3924</v>
      </c>
      <c r="C118" s="34">
        <f>Февраль!D118</f>
        <v>3924</v>
      </c>
      <c r="D118" s="48">
        <v>3924</v>
      </c>
      <c r="E118" s="34">
        <f t="shared" si="1"/>
        <v>0</v>
      </c>
      <c r="F118" s="27"/>
      <c r="G118" s="49"/>
      <c r="H118" s="51"/>
    </row>
    <row r="119" spans="1:8" x14ac:dyDescent="0.2">
      <c r="A119" s="25">
        <v>140.14099999999999</v>
      </c>
      <c r="B119" s="33">
        <f>Январь!D119</f>
        <v>4386</v>
      </c>
      <c r="C119" s="34">
        <f>Февраль!D119</f>
        <v>4386</v>
      </c>
      <c r="D119" s="48">
        <v>4386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Январь!D120</f>
        <v>0</v>
      </c>
      <c r="C120" s="34">
        <f>Февраль!D120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Январь!D121</f>
        <v>0</v>
      </c>
      <c r="C121" s="34">
        <f>Февраль!D121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Январь!D122</f>
        <v>5403</v>
      </c>
      <c r="C122" s="34">
        <f>Февраль!D122</f>
        <v>5624</v>
      </c>
      <c r="D122" s="48">
        <v>6815</v>
      </c>
      <c r="E122" s="34">
        <f t="shared" si="1"/>
        <v>1191</v>
      </c>
      <c r="F122" s="27"/>
      <c r="G122" s="49"/>
      <c r="H122" s="51"/>
    </row>
    <row r="123" spans="1:8" x14ac:dyDescent="0.2">
      <c r="A123" s="25">
        <v>145</v>
      </c>
      <c r="B123" s="33">
        <f>Январь!D123</f>
        <v>0</v>
      </c>
      <c r="C123" s="34">
        <f>Февраль!D123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Январь!D124</f>
        <v>99160</v>
      </c>
      <c r="C124" s="34">
        <f>Февраль!D124</f>
        <v>100967</v>
      </c>
      <c r="D124" s="48">
        <v>101378</v>
      </c>
      <c r="E124" s="34">
        <f t="shared" si="1"/>
        <v>411</v>
      </c>
      <c r="F124" s="27"/>
      <c r="G124" s="49"/>
      <c r="H124" s="51" t="s">
        <v>64</v>
      </c>
    </row>
    <row r="125" spans="1:8" x14ac:dyDescent="0.2">
      <c r="A125" s="36">
        <v>148</v>
      </c>
      <c r="B125" s="33">
        <f>Январь!D125</f>
        <v>20880</v>
      </c>
      <c r="C125" s="34">
        <f>Февраль!D125</f>
        <v>23200</v>
      </c>
      <c r="D125" s="48">
        <v>24700</v>
      </c>
      <c r="E125" s="34">
        <f t="shared" si="1"/>
        <v>1500</v>
      </c>
      <c r="F125" s="34"/>
      <c r="G125" s="50"/>
      <c r="H125" s="51"/>
    </row>
    <row r="126" spans="1:8" x14ac:dyDescent="0.2">
      <c r="A126" s="25">
        <v>149</v>
      </c>
      <c r="B126" s="33">
        <f>Январь!D126</f>
        <v>2014</v>
      </c>
      <c r="C126" s="34">
        <f>Февраль!D126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Январь!D127</f>
        <v>4395</v>
      </c>
      <c r="C127" s="34">
        <f>Февраль!D127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Январь!D128</f>
        <v>27374</v>
      </c>
      <c r="C128" s="34">
        <f>Февраль!D128</f>
        <v>27494</v>
      </c>
      <c r="D128" s="48">
        <v>27509</v>
      </c>
      <c r="E128" s="34">
        <f t="shared" si="1"/>
        <v>15</v>
      </c>
      <c r="F128" s="27"/>
      <c r="G128" s="49"/>
      <c r="H128" s="51"/>
    </row>
    <row r="129" spans="1:8" x14ac:dyDescent="0.2">
      <c r="A129" s="25">
        <v>152</v>
      </c>
      <c r="B129" s="33">
        <f>Январь!D129</f>
        <v>225</v>
      </c>
      <c r="C129" s="34">
        <f>Февраль!D129</f>
        <v>226</v>
      </c>
      <c r="D129" s="48">
        <v>226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Январь!D130</f>
        <v>0</v>
      </c>
      <c r="C130" s="34">
        <f>Февраль!D130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Январь!D131</f>
        <v>461</v>
      </c>
      <c r="C131" s="34">
        <f>Февраль!D131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Январь!D132</f>
        <v>0</v>
      </c>
      <c r="C132" s="34">
        <f>Февраль!D132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Январь!D133</f>
        <v>83259</v>
      </c>
      <c r="C133" s="34">
        <f>Февраль!D133</f>
        <v>86143</v>
      </c>
      <c r="D133" s="48">
        <v>88868</v>
      </c>
      <c r="E133" s="34">
        <f t="shared" si="2"/>
        <v>2725</v>
      </c>
      <c r="F133" s="27"/>
      <c r="G133" s="49"/>
      <c r="H133" s="51"/>
    </row>
    <row r="134" spans="1:8" x14ac:dyDescent="0.2">
      <c r="A134" s="25">
        <v>157.15799999999999</v>
      </c>
      <c r="B134" s="33">
        <f>Январь!D134</f>
        <v>41710</v>
      </c>
      <c r="C134" s="34">
        <f>Февраль!D134</f>
        <v>46249</v>
      </c>
      <c r="D134" s="48">
        <v>49400</v>
      </c>
      <c r="E134" s="34">
        <f t="shared" si="2"/>
        <v>3151</v>
      </c>
      <c r="F134" s="27"/>
      <c r="G134" s="49"/>
      <c r="H134" s="51"/>
    </row>
    <row r="135" spans="1:8" x14ac:dyDescent="0.2">
      <c r="A135" s="37">
        <v>159.16</v>
      </c>
      <c r="B135" s="33">
        <f>Январь!D135</f>
        <v>7436</v>
      </c>
      <c r="C135" s="34">
        <f>Февраль!D135</f>
        <v>7446</v>
      </c>
      <c r="D135" s="48">
        <v>7457</v>
      </c>
      <c r="E135" s="34">
        <f t="shared" si="2"/>
        <v>11</v>
      </c>
      <c r="F135" s="27"/>
      <c r="G135" s="49"/>
      <c r="H135" s="51"/>
    </row>
    <row r="136" spans="1:8" x14ac:dyDescent="0.2">
      <c r="A136" s="28">
        <v>161</v>
      </c>
      <c r="B136" s="33">
        <f>Январь!D136</f>
        <v>0</v>
      </c>
      <c r="C136" s="34">
        <f>Февраль!D136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Январь!D137</f>
        <v>0</v>
      </c>
      <c r="C137" s="34">
        <f>Февраль!D137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Январь!D138</f>
        <v>16300</v>
      </c>
      <c r="C138" s="34">
        <f>Февраль!D138</f>
        <v>16950</v>
      </c>
      <c r="D138" s="48">
        <v>16953</v>
      </c>
      <c r="E138" s="34">
        <f t="shared" si="2"/>
        <v>3</v>
      </c>
      <c r="F138" s="27"/>
      <c r="G138" s="49"/>
      <c r="H138" s="51"/>
    </row>
    <row r="139" spans="1:8" x14ac:dyDescent="0.2">
      <c r="A139" s="25">
        <v>164</v>
      </c>
      <c r="B139" s="33">
        <f>Январь!D139</f>
        <v>18717</v>
      </c>
      <c r="C139" s="34">
        <f>Февраль!D139</f>
        <v>20809</v>
      </c>
      <c r="D139" s="48">
        <v>21896</v>
      </c>
      <c r="E139" s="34">
        <f t="shared" si="2"/>
        <v>1087</v>
      </c>
      <c r="F139" s="27"/>
      <c r="G139" s="49"/>
      <c r="H139" s="51"/>
    </row>
    <row r="140" spans="1:8" x14ac:dyDescent="0.2">
      <c r="A140" s="36">
        <v>165</v>
      </c>
      <c r="B140" s="33">
        <f>Январь!D140</f>
        <v>0</v>
      </c>
      <c r="C140" s="34">
        <f>Февраль!D140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Январь!D141</f>
        <v>4387</v>
      </c>
      <c r="C141" s="34">
        <f>Февраль!D141</f>
        <v>4387</v>
      </c>
      <c r="D141" s="48">
        <v>4387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Январь!D142</f>
        <v>8167</v>
      </c>
      <c r="C142" s="34">
        <f>Февраль!D142</f>
        <v>8167</v>
      </c>
      <c r="D142" s="48">
        <v>8173</v>
      </c>
      <c r="E142" s="34">
        <f t="shared" si="2"/>
        <v>6</v>
      </c>
      <c r="F142" s="27"/>
      <c r="G142" s="49"/>
      <c r="H142" s="51"/>
    </row>
    <row r="143" spans="1:8" x14ac:dyDescent="0.2">
      <c r="A143" s="36">
        <v>169</v>
      </c>
      <c r="B143" s="33">
        <f>Январь!D143</f>
        <v>0</v>
      </c>
      <c r="C143" s="34">
        <f>Февраль!D143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Январь!D144</f>
        <v>0</v>
      </c>
      <c r="C144" s="34">
        <f>Февраль!D144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12" x14ac:dyDescent="0.2">
      <c r="A145" s="25">
        <v>171</v>
      </c>
      <c r="B145" s="33">
        <f>Январь!D145</f>
        <v>8685</v>
      </c>
      <c r="C145" s="34">
        <f>Февраль!D145</f>
        <v>8685</v>
      </c>
      <c r="D145" s="48">
        <v>8685</v>
      </c>
      <c r="E145" s="34">
        <f t="shared" si="2"/>
        <v>0</v>
      </c>
      <c r="F145" s="27"/>
      <c r="G145" s="49"/>
      <c r="H145" s="51"/>
    </row>
    <row r="146" spans="1:12" x14ac:dyDescent="0.2">
      <c r="A146" s="25">
        <v>172</v>
      </c>
      <c r="B146" s="33">
        <f>Январь!D146</f>
        <v>713</v>
      </c>
      <c r="C146" s="34">
        <f>Февраль!D146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12" x14ac:dyDescent="0.2">
      <c r="A147" s="25">
        <v>173</v>
      </c>
      <c r="B147" s="33">
        <f>Январь!D147</f>
        <v>5493</v>
      </c>
      <c r="C147" s="34">
        <f>Февраль!D147</f>
        <v>5493</v>
      </c>
      <c r="D147" s="48">
        <v>5493</v>
      </c>
      <c r="E147" s="34">
        <f t="shared" si="2"/>
        <v>0</v>
      </c>
      <c r="F147" s="27"/>
      <c r="G147" s="49"/>
      <c r="H147" s="51"/>
    </row>
    <row r="148" spans="1:12" x14ac:dyDescent="0.2">
      <c r="A148" s="25">
        <v>174</v>
      </c>
      <c r="B148" s="33">
        <f>Январь!D148</f>
        <v>14424</v>
      </c>
      <c r="C148" s="34">
        <f>Февраль!D148</f>
        <v>14424</v>
      </c>
      <c r="D148" s="48">
        <v>14566</v>
      </c>
      <c r="E148" s="34">
        <f t="shared" si="2"/>
        <v>142</v>
      </c>
      <c r="F148" s="27"/>
      <c r="G148" s="49"/>
      <c r="H148" s="51"/>
    </row>
    <row r="149" spans="1:12" x14ac:dyDescent="0.2">
      <c r="A149" s="36">
        <v>175</v>
      </c>
      <c r="B149" s="33">
        <f>Январь!D149</f>
        <v>0</v>
      </c>
      <c r="C149" s="34">
        <f>Февраль!D149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12" x14ac:dyDescent="0.2">
      <c r="A150" s="36">
        <v>176</v>
      </c>
      <c r="B150" s="33">
        <f>Январь!D150</f>
        <v>0</v>
      </c>
      <c r="C150" s="34">
        <f>Февраль!D150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12" x14ac:dyDescent="0.2">
      <c r="A151" s="25">
        <v>177.178</v>
      </c>
      <c r="B151" s="33">
        <f>Январь!D151</f>
        <v>8809</v>
      </c>
      <c r="C151" s="34">
        <f>Февраль!D151</f>
        <v>8811</v>
      </c>
      <c r="D151" s="48">
        <v>8811</v>
      </c>
      <c r="E151" s="34">
        <f t="shared" si="2"/>
        <v>0</v>
      </c>
      <c r="F151" s="27"/>
      <c r="G151" s="49"/>
      <c r="H151" s="51"/>
    </row>
    <row r="152" spans="1:12" x14ac:dyDescent="0.2">
      <c r="A152" s="28">
        <v>179</v>
      </c>
      <c r="B152" s="33">
        <f>Январь!D152</f>
        <v>0</v>
      </c>
      <c r="C152" s="34">
        <f>Февраль!D152</f>
        <v>0</v>
      </c>
      <c r="D152" s="48"/>
      <c r="E152" s="34">
        <f t="shared" si="2"/>
        <v>0</v>
      </c>
      <c r="F152" s="27"/>
      <c r="G152" s="49"/>
      <c r="H152" s="51"/>
    </row>
    <row r="153" spans="1:12" x14ac:dyDescent="0.2">
      <c r="A153" s="25">
        <v>180.18100000000001</v>
      </c>
      <c r="B153" s="33">
        <f>Январь!D153</f>
        <v>2555</v>
      </c>
      <c r="C153" s="34">
        <f>Февраль!D153</f>
        <v>2555</v>
      </c>
      <c r="D153" s="48">
        <v>2555</v>
      </c>
      <c r="E153" s="34">
        <f t="shared" si="2"/>
        <v>0</v>
      </c>
      <c r="F153" s="27"/>
      <c r="G153" s="49"/>
      <c r="H153" s="51"/>
    </row>
    <row r="154" spans="1:12" x14ac:dyDescent="0.2">
      <c r="A154" s="31">
        <v>182</v>
      </c>
      <c r="B154" s="33">
        <f>Январь!D154</f>
        <v>104</v>
      </c>
      <c r="C154" s="34">
        <f>Февраль!D154</f>
        <v>104</v>
      </c>
      <c r="D154" s="48">
        <v>104</v>
      </c>
      <c r="E154" s="34">
        <f t="shared" si="2"/>
        <v>0</v>
      </c>
      <c r="F154" s="34"/>
      <c r="G154" s="50"/>
      <c r="H154" s="51"/>
      <c r="L154" s="19"/>
    </row>
    <row r="155" spans="1:12" x14ac:dyDescent="0.2">
      <c r="A155" s="126">
        <v>183</v>
      </c>
      <c r="B155" s="33">
        <f>Январь!D155</f>
        <v>3644</v>
      </c>
      <c r="C155" s="34">
        <f>Февраль!D155</f>
        <v>7291</v>
      </c>
      <c r="D155" s="48">
        <v>9631</v>
      </c>
      <c r="E155" s="34">
        <f t="shared" si="2"/>
        <v>2340</v>
      </c>
      <c r="F155" s="34"/>
      <c r="G155" s="50"/>
      <c r="H155" s="51"/>
    </row>
    <row r="156" spans="1:12" x14ac:dyDescent="0.2">
      <c r="A156" s="31">
        <v>184.185</v>
      </c>
      <c r="B156" s="33">
        <f>Январь!D156</f>
        <v>1863</v>
      </c>
      <c r="C156" s="34">
        <f>Февраль!D156</f>
        <v>1863</v>
      </c>
      <c r="D156" s="48">
        <v>1958</v>
      </c>
      <c r="E156" s="34">
        <f t="shared" si="2"/>
        <v>95</v>
      </c>
      <c r="F156" s="34"/>
      <c r="G156" s="50"/>
      <c r="H156" s="51"/>
    </row>
    <row r="157" spans="1:12" x14ac:dyDescent="0.2">
      <c r="A157" s="139">
        <v>186</v>
      </c>
      <c r="B157" s="33">
        <f>Январь!D157</f>
        <v>401</v>
      </c>
      <c r="C157" s="34">
        <f>Февраль!D157</f>
        <v>423</v>
      </c>
      <c r="D157" s="48">
        <v>423</v>
      </c>
      <c r="E157" s="34">
        <f t="shared" si="2"/>
        <v>0</v>
      </c>
      <c r="F157" s="34"/>
      <c r="G157" s="50"/>
      <c r="H157" s="51"/>
    </row>
    <row r="158" spans="1:12" x14ac:dyDescent="0.2">
      <c r="A158" s="77">
        <v>187</v>
      </c>
      <c r="B158" s="33">
        <f>Январь!D158</f>
        <v>1985</v>
      </c>
      <c r="C158" s="34">
        <f>Февраль!D158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12" x14ac:dyDescent="0.2">
      <c r="A159" s="126">
        <v>188</v>
      </c>
      <c r="B159" s="33">
        <f>Январь!D159</f>
        <v>9370</v>
      </c>
      <c r="C159" s="34">
        <f>Февраль!D159</f>
        <v>9370</v>
      </c>
      <c r="D159" s="48">
        <v>9370</v>
      </c>
      <c r="E159" s="34">
        <f>D159-C159</f>
        <v>0</v>
      </c>
      <c r="F159" s="34"/>
      <c r="G159" s="50"/>
      <c r="H159" s="51"/>
    </row>
    <row r="160" spans="1:12" x14ac:dyDescent="0.2">
      <c r="A160" s="28">
        <v>189</v>
      </c>
      <c r="B160" s="33">
        <f>Январь!D160</f>
        <v>0</v>
      </c>
      <c r="C160" s="34">
        <f>Февраль!D160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Январь!D161</f>
        <v>453</v>
      </c>
      <c r="C161" s="34">
        <f>Февраль!D161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Январь!D162</f>
        <v>434</v>
      </c>
      <c r="C162" s="34">
        <f>Февраль!D162</f>
        <v>434</v>
      </c>
      <c r="D162" s="48">
        <v>434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Январь!D163</f>
        <v>0</v>
      </c>
      <c r="C163" s="34">
        <f>Февраль!D163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Январь!D164</f>
        <v>1772</v>
      </c>
      <c r="C164" s="34">
        <f>Февраль!D164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Январь!D165</f>
        <v>1587</v>
      </c>
      <c r="C165" s="34">
        <f>Февраль!D165</f>
        <v>1587</v>
      </c>
      <c r="D165" s="48">
        <v>1587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Январь!D166</f>
        <v>505</v>
      </c>
      <c r="C166" s="34">
        <f>Февраль!D166</f>
        <v>505</v>
      </c>
      <c r="D166" s="48">
        <v>505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Январь!D167</f>
        <v>24564</v>
      </c>
      <c r="C167" s="34">
        <f>Февраль!D167</f>
        <v>27179</v>
      </c>
      <c r="D167" s="48">
        <v>29521</v>
      </c>
      <c r="E167" s="34">
        <f t="shared" si="2"/>
        <v>2342</v>
      </c>
      <c r="F167" s="27"/>
      <c r="G167" s="49"/>
      <c r="H167" s="51">
        <v>11335</v>
      </c>
    </row>
    <row r="168" spans="1:8" x14ac:dyDescent="0.2">
      <c r="A168" s="73">
        <v>197</v>
      </c>
      <c r="B168" s="33">
        <f>Январь!D168</f>
        <v>688</v>
      </c>
      <c r="C168" s="34">
        <f>Февраль!D168</f>
        <v>1051</v>
      </c>
      <c r="D168" s="48">
        <v>1067</v>
      </c>
      <c r="E168" s="34">
        <f t="shared" si="2"/>
        <v>16</v>
      </c>
      <c r="F168" s="27"/>
      <c r="G168" s="49"/>
      <c r="H168" s="51"/>
    </row>
    <row r="169" spans="1:8" x14ac:dyDescent="0.2">
      <c r="A169" s="25">
        <v>198</v>
      </c>
      <c r="B169" s="33">
        <f>Январь!D169</f>
        <v>3049</v>
      </c>
      <c r="C169" s="34">
        <f>Февраль!D169</f>
        <v>3049</v>
      </c>
      <c r="D169" s="48">
        <v>3056</v>
      </c>
      <c r="E169" s="34">
        <f t="shared" si="2"/>
        <v>7</v>
      </c>
      <c r="F169" s="27"/>
      <c r="G169" s="49"/>
      <c r="H169" s="51"/>
    </row>
    <row r="170" spans="1:8" x14ac:dyDescent="0.2">
      <c r="A170" s="25">
        <v>199</v>
      </c>
      <c r="B170" s="33">
        <f>Январь!D170</f>
        <v>36321</v>
      </c>
      <c r="C170" s="34">
        <f>Февраль!D170</f>
        <v>37116</v>
      </c>
      <c r="D170" s="48">
        <v>37553</v>
      </c>
      <c r="E170" s="34">
        <f t="shared" si="2"/>
        <v>437</v>
      </c>
      <c r="F170" s="27"/>
      <c r="G170" s="49"/>
      <c r="H170" s="51"/>
    </row>
    <row r="171" spans="1:8" x14ac:dyDescent="0.2">
      <c r="A171" s="25">
        <v>200</v>
      </c>
      <c r="B171" s="33">
        <f>Январь!D171</f>
        <v>101634</v>
      </c>
      <c r="C171" s="34">
        <f>Февраль!D171</f>
        <v>105769</v>
      </c>
      <c r="D171" s="48">
        <v>109278</v>
      </c>
      <c r="E171" s="34">
        <f t="shared" si="2"/>
        <v>3509</v>
      </c>
      <c r="F171" s="27"/>
      <c r="G171" s="49"/>
      <c r="H171" s="51"/>
    </row>
    <row r="172" spans="1:8" x14ac:dyDescent="0.2">
      <c r="A172" s="28">
        <v>201</v>
      </c>
      <c r="B172" s="33">
        <f>Январь!D172</f>
        <v>0</v>
      </c>
      <c r="C172" s="34">
        <f>Февраль!D172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Январь!D173</f>
        <v>0</v>
      </c>
      <c r="C173" s="34">
        <f>Февраль!D173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Январь!D174</f>
        <v>0</v>
      </c>
      <c r="C174" s="34">
        <f>Февраль!D174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Январь!D175</f>
        <v>0</v>
      </c>
      <c r="C175" s="34">
        <f>Февраль!D175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Январь!D176</f>
        <v>0</v>
      </c>
      <c r="C176" s="34">
        <f>Февраль!D176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Январь!D177</f>
        <v>0</v>
      </c>
      <c r="C177" s="34">
        <f>Февраль!D177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Январь!D178</f>
        <v>0</v>
      </c>
      <c r="C178" s="34">
        <f>Февраль!D178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Январь!D179</f>
        <v>3914</v>
      </c>
      <c r="C179" s="34">
        <f>Февраль!D179</f>
        <v>3914</v>
      </c>
      <c r="D179" s="48">
        <v>3914</v>
      </c>
      <c r="E179" s="34">
        <f t="shared" si="2"/>
        <v>0</v>
      </c>
      <c r="F179" s="34"/>
      <c r="G179" s="50"/>
      <c r="H179" s="51"/>
    </row>
    <row r="180" spans="1:8" x14ac:dyDescent="0.2">
      <c r="A180" s="28">
        <v>218</v>
      </c>
      <c r="B180" s="33">
        <f>Январь!D180</f>
        <v>0</v>
      </c>
      <c r="C180" s="34">
        <f>Февраль!D180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Январь!D181</f>
        <v>0</v>
      </c>
      <c r="C181" s="34">
        <f>Февраль!D181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Январь!D182</f>
        <v>0</v>
      </c>
      <c r="C182" s="34">
        <f>Февраль!D182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Январь!D183</f>
        <v>0</v>
      </c>
      <c r="C183" s="34">
        <f>Февраль!D183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Январь!D184</f>
        <v>0</v>
      </c>
      <c r="C184" s="34">
        <f>Февраль!D184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Январь!D185</f>
        <v>0</v>
      </c>
      <c r="C185" s="34">
        <f>Февраль!D185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Январь!D186</f>
        <v>0</v>
      </c>
      <c r="C186" s="34">
        <f>Февраль!D186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Январь!D187</f>
        <v>0</v>
      </c>
      <c r="C187" s="34">
        <f>Февраль!D187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Январь!D188</f>
        <v>0</v>
      </c>
      <c r="C188" s="34">
        <f>Февраль!D188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Январь!D189</f>
        <v>0</v>
      </c>
      <c r="C189" s="34">
        <f>Февраль!D189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Январь!D190</f>
        <v>0</v>
      </c>
      <c r="C190" s="34">
        <f>Февраль!D190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Январь!D191</f>
        <v>0</v>
      </c>
      <c r="C191" s="34">
        <f>Февраль!D191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Январь!D192</f>
        <v>0</v>
      </c>
      <c r="C192" s="34">
        <f>Февраль!D192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Январь!D193</f>
        <v>0</v>
      </c>
      <c r="C193" s="34">
        <f>Февраль!D193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Январь!D194</f>
        <v>0</v>
      </c>
      <c r="C194" s="34">
        <f>Февраль!D194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Январь!D195</f>
        <v>0</v>
      </c>
      <c r="C195" s="34">
        <f>Февраль!D195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Январь!D196</f>
        <v>0</v>
      </c>
      <c r="C196" s="34">
        <f>Февраль!D196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Январь!D197</f>
        <v>0</v>
      </c>
      <c r="C197" s="34">
        <f>Февраль!D197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Январь!D198</f>
        <v>0</v>
      </c>
      <c r="C198" s="34">
        <f>Февраль!D198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Январь!D199</f>
        <v>0</v>
      </c>
      <c r="C199" s="34">
        <f>Февраль!D199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Январь!D200</f>
        <v>0</v>
      </c>
      <c r="C200" s="34">
        <f>Февраль!D200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Январь!D201</f>
        <v>0</v>
      </c>
      <c r="C201" s="34">
        <f>Февраль!D201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Январь!D202</f>
        <v>0</v>
      </c>
      <c r="C202" s="34">
        <f>Февраль!D202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Январь!D203</f>
        <v>0</v>
      </c>
      <c r="C203" s="34">
        <f>Февраль!D203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Январь!D204</f>
        <v>0</v>
      </c>
      <c r="C204" s="34">
        <f>Февраль!D204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Январь!D205</f>
        <v>0</v>
      </c>
      <c r="C205" s="34">
        <f>Февраль!D205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Январь!D206</f>
        <v>0</v>
      </c>
      <c r="C206" s="34">
        <f>Февраль!D206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Январь!D207</f>
        <v>0</v>
      </c>
      <c r="C207" s="34">
        <f>Февраль!D207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Январь!D208</f>
        <v>0</v>
      </c>
      <c r="C208" s="34">
        <f>Февраль!D208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Январь!D209</f>
        <v>0</v>
      </c>
      <c r="C209" s="34">
        <f>Февраль!D209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Январь!D210</f>
        <v>0</v>
      </c>
      <c r="C210" s="34">
        <f>Февраль!D210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Январь!D211</f>
        <v>0</v>
      </c>
      <c r="C211" s="34">
        <f>Февраль!D211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Январь!D212</f>
        <v>0</v>
      </c>
      <c r="C212" s="34">
        <f>Февраль!D212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Январь!D213</f>
        <v>0</v>
      </c>
      <c r="C213" s="34">
        <f>Февраль!D213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Январь!D214</f>
        <v>0</v>
      </c>
      <c r="C214" s="34">
        <f>Февраль!D214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Январь!D215</f>
        <v>0</v>
      </c>
      <c r="C215" s="34">
        <f>Февраль!D215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Январь!D216</f>
        <v>0</v>
      </c>
      <c r="C216" s="34">
        <f>Февраль!D216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Январь!D217</f>
        <v>0</v>
      </c>
      <c r="C217" s="34">
        <f>Февраль!D217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Январь!D218</f>
        <v>0</v>
      </c>
      <c r="C218" s="34">
        <f>Февраль!D218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Январь!D219</f>
        <v>0</v>
      </c>
      <c r="C219" s="34">
        <f>Февраль!D219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Январь!D220</f>
        <v>0</v>
      </c>
      <c r="C220" s="56">
        <f>Февраль!D220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Январь!D221</f>
        <v>0</v>
      </c>
      <c r="C221" s="56">
        <f>Февраль!D221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Январь!D222</f>
        <v>0</v>
      </c>
      <c r="C222" s="56">
        <f>Февраль!D222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Январь!D223</f>
        <v>0</v>
      </c>
      <c r="C223" s="56">
        <f>Февраль!D223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Январь!D224</f>
        <v>0</v>
      </c>
      <c r="C224" s="56">
        <f>Февраль!D224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Январь!D225</f>
        <v>0</v>
      </c>
      <c r="C225" s="56">
        <f>Февраль!D225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Январь!D226</f>
        <v>0</v>
      </c>
      <c r="C226" s="56">
        <f>Февраль!D226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Январь!D227</f>
        <v>0</v>
      </c>
      <c r="C227" s="56">
        <f>Февраль!D227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Январь!D228</f>
        <v>0</v>
      </c>
      <c r="C228" s="56">
        <f>Февраль!D228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Январь!D229</f>
        <v>0</v>
      </c>
      <c r="C229" s="56">
        <f>Февраль!D229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Январь!D230</f>
        <v>0</v>
      </c>
      <c r="C230" s="56">
        <f>Февраль!D230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Январь!D231</f>
        <v>0</v>
      </c>
      <c r="C231" s="56">
        <f>Февраль!D231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Январь!D232</f>
        <v>0</v>
      </c>
      <c r="C232" s="56">
        <f>Февраль!D232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Январь!D233</f>
        <v>0</v>
      </c>
      <c r="C233" s="56">
        <f>Февраль!D233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Январь!D234</f>
        <v>0</v>
      </c>
      <c r="C234" s="56">
        <f>Февраль!D234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Январь!D235</f>
        <v>0</v>
      </c>
      <c r="C235" s="56">
        <f>Февраль!D235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Январь!D236</f>
        <v>0</v>
      </c>
      <c r="C236" s="56">
        <f>Февраль!D236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Январь!D237</f>
        <v>0</v>
      </c>
      <c r="C237" s="56">
        <f>Февраль!D237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Январь!D238</f>
        <v>0</v>
      </c>
      <c r="C238" s="56">
        <f>Февраль!D238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Январь!D239</f>
        <v>0</v>
      </c>
      <c r="C239" s="56">
        <f>Февраль!D239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Январь!D240</f>
        <v>0</v>
      </c>
      <c r="C240" s="56">
        <f>Февраль!D240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Январь!D241</f>
        <v>0</v>
      </c>
      <c r="C241" s="56">
        <f>Февраль!D241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Январь!D242</f>
        <v>0</v>
      </c>
      <c r="C242" s="56">
        <f>Февраль!D242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Январь!D243</f>
        <v>0</v>
      </c>
      <c r="C243" s="56">
        <f>Февраль!D243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Январь!D244</f>
        <v>0</v>
      </c>
      <c r="C244" s="56">
        <f>Февраль!D244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Январь!D245</f>
        <v>0</v>
      </c>
      <c r="C245" s="60">
        <f>Февраль!D245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Январь!D246</f>
        <v>0</v>
      </c>
      <c r="C246" s="60">
        <f>Февраль!D246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Январь!D247</f>
        <v>0</v>
      </c>
      <c r="C247" s="41">
        <f>Февраль!D247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Январь!D248</f>
        <v>20680</v>
      </c>
      <c r="C248" s="44">
        <f>Февраль!D248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57</v>
      </c>
      <c r="C256" s="125" t="s">
        <v>58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Февраль!C258</f>
        <v>11059</v>
      </c>
      <c r="C258" s="122">
        <v>11548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884720</v>
      </c>
      <c r="C259" s="112">
        <f>C258*80</f>
        <v>923840</v>
      </c>
      <c r="D259" s="109">
        <f>C259-B259</f>
        <v>39120</v>
      </c>
      <c r="E259" s="9">
        <f>SUM(E196:E246)</f>
        <v>0</v>
      </c>
      <c r="F259" s="147"/>
      <c r="G259" s="148"/>
      <c r="H259" s="10">
        <f>D259-E259-D261</f>
        <v>39034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Февраль!C261</f>
        <v>6884</v>
      </c>
      <c r="C261" s="123">
        <v>6970</v>
      </c>
      <c r="D261" s="119">
        <f>C261-B261</f>
        <v>86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Февраль!C263</f>
        <v>15945.6</v>
      </c>
      <c r="C263" s="122">
        <v>16218.8</v>
      </c>
      <c r="D263" s="118"/>
      <c r="E263" s="83"/>
      <c r="F263" s="87" t="s">
        <v>65</v>
      </c>
      <c r="G263" s="135">
        <v>10</v>
      </c>
      <c r="H263" s="85"/>
    </row>
    <row r="264" spans="1:8" ht="15.75" thickBot="1" x14ac:dyDescent="0.25">
      <c r="A264" s="106"/>
      <c r="B264" s="115">
        <f>B263*60</f>
        <v>956736</v>
      </c>
      <c r="C264" s="115">
        <f>C263*60</f>
        <v>973128</v>
      </c>
      <c r="D264" s="109">
        <f>C264-B264</f>
        <v>16392</v>
      </c>
      <c r="E264" s="84">
        <f>SUM(E2:E53,E55:E63,E167:E171,E179,E247)</f>
        <v>14927</v>
      </c>
      <c r="F264" s="151">
        <f>(4*0.25+7*0.06)*G263*30</f>
        <v>426</v>
      </c>
      <c r="G264" s="152"/>
      <c r="H264" s="86">
        <f>D264-E264-F264</f>
        <v>1039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Февраль!C266</f>
        <v>45482.5</v>
      </c>
      <c r="C266" s="122">
        <v>46265.4</v>
      </c>
      <c r="D266" s="118"/>
      <c r="E266" s="83"/>
      <c r="F266" s="87" t="s">
        <v>66</v>
      </c>
      <c r="G266" s="135">
        <v>10</v>
      </c>
      <c r="H266" s="85"/>
    </row>
    <row r="267" spans="1:8" ht="15.75" thickBot="1" x14ac:dyDescent="0.25">
      <c r="A267" s="106"/>
      <c r="B267" s="115">
        <f>B266*30</f>
        <v>1364475</v>
      </c>
      <c r="C267" s="115">
        <f>C266*30</f>
        <v>1387962</v>
      </c>
      <c r="D267" s="109">
        <f>C267-B267</f>
        <v>23487</v>
      </c>
      <c r="E267" s="84">
        <f>SUM(E54,E64:E166,E248)</f>
        <v>20742</v>
      </c>
      <c r="F267" s="151">
        <f>(8*0.25+7*0.06)*G266*30</f>
        <v>726</v>
      </c>
      <c r="G267" s="152"/>
      <c r="H267" s="86">
        <f>D267-E267-F267</f>
        <v>2019</v>
      </c>
    </row>
    <row r="268" spans="1:8" ht="15.75" thickBot="1" x14ac:dyDescent="0.25">
      <c r="A268" s="11"/>
      <c r="B268" s="116"/>
      <c r="C268" s="116"/>
      <c r="D268" s="119">
        <f>D259+D264+D267</f>
        <v>78999</v>
      </c>
      <c r="E268" s="14">
        <f>E259+E264+E267</f>
        <v>35669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Февраль!C271</f>
        <v>4196.67</v>
      </c>
      <c r="C271" s="124">
        <v>4265.91</v>
      </c>
      <c r="D271" s="120"/>
      <c r="E271" s="143">
        <v>1553.72</v>
      </c>
      <c r="F271" s="1"/>
      <c r="G271" s="1"/>
      <c r="H271" s="1"/>
    </row>
    <row r="272" spans="1:8" ht="15.75" thickBot="1" x14ac:dyDescent="0.25">
      <c r="A272" s="108"/>
      <c r="B272" s="115">
        <f>B271*800</f>
        <v>3357336</v>
      </c>
      <c r="C272" s="115">
        <f>C271*800</f>
        <v>3412728</v>
      </c>
      <c r="D272" s="121">
        <f>C272-B272</f>
        <v>55392</v>
      </c>
      <c r="E272" s="144">
        <f>E271*800-Февраль!E271*800</f>
        <v>54968</v>
      </c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A250:B250"/>
    <mergeCell ref="F257:G257"/>
    <mergeCell ref="A251:B251"/>
    <mergeCell ref="A252:B252"/>
    <mergeCell ref="A253:B253"/>
    <mergeCell ref="F256:G256"/>
    <mergeCell ref="F258:G258"/>
    <mergeCell ref="F259:G259"/>
    <mergeCell ref="F261:G261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2"/>
  <sheetViews>
    <sheetView workbookViewId="0">
      <pane ySplit="1" topLeftCell="A239" activePane="bottomLeft" state="frozen"/>
      <selection activeCell="E1" sqref="E1"/>
      <selection pane="bottomLeft" activeCell="D264" sqref="D264:D267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57</v>
      </c>
      <c r="C1" s="2" t="s">
        <v>58</v>
      </c>
      <c r="D1" s="93" t="s">
        <v>59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Февраль!D2</f>
        <v>0</v>
      </c>
      <c r="C2" s="23">
        <f>Март!D2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Февраль!D3</f>
        <v>245</v>
      </c>
      <c r="C3" s="27">
        <f>Март!D3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Февраль!D4</f>
        <v>0</v>
      </c>
      <c r="C4" s="27">
        <f>Март!D4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Февраль!D5</f>
        <v>42181</v>
      </c>
      <c r="C5" s="27">
        <f>Март!D5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Февраль!D6</f>
        <v>31636</v>
      </c>
      <c r="C6" s="27">
        <f>Март!D6</f>
        <v>32857</v>
      </c>
      <c r="D6" s="48">
        <v>34585</v>
      </c>
      <c r="E6" s="34">
        <f t="shared" si="0"/>
        <v>1728</v>
      </c>
      <c r="F6" s="27"/>
      <c r="G6" s="49"/>
      <c r="H6" s="51"/>
    </row>
    <row r="7" spans="1:8" x14ac:dyDescent="0.2">
      <c r="A7" s="31">
        <v>7.8</v>
      </c>
      <c r="B7" s="26">
        <f>Февраль!D7</f>
        <v>85065</v>
      </c>
      <c r="C7" s="27">
        <f>Март!D7</f>
        <v>86530</v>
      </c>
      <c r="D7" s="48">
        <v>88180</v>
      </c>
      <c r="E7" s="34">
        <f t="shared" si="0"/>
        <v>1650</v>
      </c>
      <c r="F7" s="27"/>
      <c r="G7" s="49"/>
      <c r="H7" s="51"/>
    </row>
    <row r="8" spans="1:8" x14ac:dyDescent="0.2">
      <c r="A8" s="32">
        <v>9.1</v>
      </c>
      <c r="B8" s="26">
        <f>Февраль!D8</f>
        <v>19744</v>
      </c>
      <c r="C8" s="27">
        <f>Март!D8</f>
        <v>20708</v>
      </c>
      <c r="D8" s="48">
        <v>21146</v>
      </c>
      <c r="E8" s="34">
        <f t="shared" si="0"/>
        <v>438</v>
      </c>
      <c r="F8" s="27"/>
      <c r="G8" s="49"/>
      <c r="H8" s="51">
        <v>7434</v>
      </c>
    </row>
    <row r="9" spans="1:8" x14ac:dyDescent="0.2">
      <c r="A9" s="126">
        <v>11</v>
      </c>
      <c r="B9" s="33">
        <f>Февраль!D9</f>
        <v>1193</v>
      </c>
      <c r="C9" s="34">
        <f>Март!D9</f>
        <v>1193</v>
      </c>
      <c r="D9" s="48">
        <v>1278</v>
      </c>
      <c r="E9" s="34">
        <f t="shared" si="0"/>
        <v>85</v>
      </c>
      <c r="F9" s="34"/>
      <c r="G9" s="50"/>
      <c r="H9" s="51"/>
    </row>
    <row r="10" spans="1:8" x14ac:dyDescent="0.2">
      <c r="A10" s="31">
        <v>12.13</v>
      </c>
      <c r="B10" s="33">
        <f>Февраль!D10</f>
        <v>43541</v>
      </c>
      <c r="C10" s="34">
        <f>Март!D10</f>
        <v>44681</v>
      </c>
      <c r="D10" s="48">
        <v>45302</v>
      </c>
      <c r="E10" s="34">
        <f t="shared" si="0"/>
        <v>621</v>
      </c>
      <c r="F10" s="34"/>
      <c r="G10" s="50"/>
      <c r="H10" s="51"/>
    </row>
    <row r="11" spans="1:8" x14ac:dyDescent="0.2">
      <c r="A11" s="25">
        <v>14.15</v>
      </c>
      <c r="B11" s="33">
        <f>Февраль!D11</f>
        <v>6813</v>
      </c>
      <c r="C11" s="34">
        <f>Март!D11</f>
        <v>7937</v>
      </c>
      <c r="D11" s="48">
        <v>8521</v>
      </c>
      <c r="E11" s="34">
        <f t="shared" si="0"/>
        <v>584</v>
      </c>
      <c r="F11" s="27"/>
      <c r="G11" s="49"/>
      <c r="H11" s="51"/>
    </row>
    <row r="12" spans="1:8" x14ac:dyDescent="0.2">
      <c r="A12" s="25">
        <v>16</v>
      </c>
      <c r="B12" s="33">
        <f>Февраль!D12</f>
        <v>3311</v>
      </c>
      <c r="C12" s="34">
        <f>Март!D12</f>
        <v>3311</v>
      </c>
      <c r="D12" s="48">
        <v>3311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Февраль!D13</f>
        <v>0</v>
      </c>
      <c r="C13" s="34">
        <f>Март!D13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Февраль!D14</f>
        <v>0</v>
      </c>
      <c r="C14" s="34">
        <f>Март!D14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Февраль!D15</f>
        <v>629</v>
      </c>
      <c r="C15" s="34">
        <f>Март!D15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Февраль!D16</f>
        <v>7656</v>
      </c>
      <c r="C16" s="34">
        <f>Март!D16</f>
        <v>7656</v>
      </c>
      <c r="D16" s="48">
        <v>7708</v>
      </c>
      <c r="E16" s="34">
        <f t="shared" si="0"/>
        <v>52</v>
      </c>
      <c r="F16" s="27"/>
      <c r="G16" s="49"/>
      <c r="H16" s="51"/>
    </row>
    <row r="17" spans="1:8" x14ac:dyDescent="0.2">
      <c r="A17" s="31">
        <v>21.22</v>
      </c>
      <c r="B17" s="33">
        <f>Февраль!D17</f>
        <v>9481</v>
      </c>
      <c r="C17" s="34">
        <f>Март!D17</f>
        <v>9566</v>
      </c>
      <c r="D17" s="48">
        <v>9651</v>
      </c>
      <c r="E17" s="34">
        <f t="shared" si="0"/>
        <v>85</v>
      </c>
      <c r="F17" s="34"/>
      <c r="G17" s="50"/>
      <c r="H17" s="51"/>
    </row>
    <row r="18" spans="1:8" x14ac:dyDescent="0.2">
      <c r="A18" s="25">
        <v>23</v>
      </c>
      <c r="B18" s="33">
        <f>Февраль!D18</f>
        <v>3520</v>
      </c>
      <c r="C18" s="34">
        <f>Март!D18</f>
        <v>3611</v>
      </c>
      <c r="D18" s="48">
        <v>3650</v>
      </c>
      <c r="E18" s="34">
        <f t="shared" si="0"/>
        <v>39</v>
      </c>
      <c r="F18" s="27"/>
      <c r="G18" s="49"/>
      <c r="H18" s="51"/>
    </row>
    <row r="19" spans="1:8" x14ac:dyDescent="0.2">
      <c r="A19" s="25">
        <v>24</v>
      </c>
      <c r="B19" s="33">
        <f>Февраль!D19</f>
        <v>48916</v>
      </c>
      <c r="C19" s="34">
        <f>Март!D19</f>
        <v>49358</v>
      </c>
      <c r="D19" s="48">
        <v>49974</v>
      </c>
      <c r="E19" s="34">
        <f t="shared" si="0"/>
        <v>616</v>
      </c>
      <c r="F19" s="27"/>
      <c r="G19" s="49"/>
      <c r="H19" s="51"/>
    </row>
    <row r="20" spans="1:8" x14ac:dyDescent="0.2">
      <c r="A20" s="28">
        <v>25</v>
      </c>
      <c r="B20" s="33">
        <f>Февраль!D20</f>
        <v>0</v>
      </c>
      <c r="C20" s="34">
        <f>Март!D20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Февраль!D21</f>
        <v>1763</v>
      </c>
      <c r="C21" s="34">
        <f>Март!D21</f>
        <v>1763</v>
      </c>
      <c r="D21" s="48">
        <v>1763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Февраль!D22</f>
        <v>0</v>
      </c>
      <c r="C22" s="34">
        <f>Март!D22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Февраль!D23</f>
        <v>36250</v>
      </c>
      <c r="C23" s="34">
        <f>Март!D23</f>
        <v>36250</v>
      </c>
      <c r="D23" s="48">
        <v>36257</v>
      </c>
      <c r="E23" s="34">
        <f t="shared" si="0"/>
        <v>7</v>
      </c>
      <c r="F23" s="27"/>
      <c r="G23" s="49"/>
      <c r="H23" s="51"/>
    </row>
    <row r="24" spans="1:8" x14ac:dyDescent="0.2">
      <c r="A24" s="25">
        <v>30</v>
      </c>
      <c r="B24" s="33">
        <f>Февраль!D24</f>
        <v>2469</v>
      </c>
      <c r="C24" s="34">
        <f>Март!D24</f>
        <v>2469</v>
      </c>
      <c r="D24" s="48">
        <v>2470</v>
      </c>
      <c r="E24" s="34">
        <f t="shared" si="0"/>
        <v>1</v>
      </c>
      <c r="F24" s="27"/>
      <c r="G24" s="49"/>
      <c r="H24" s="51"/>
    </row>
    <row r="25" spans="1:8" x14ac:dyDescent="0.2">
      <c r="A25" s="25">
        <v>31</v>
      </c>
      <c r="B25" s="33">
        <f>Февраль!D25</f>
        <v>78</v>
      </c>
      <c r="C25" s="34">
        <f>Март!D25</f>
        <v>78</v>
      </c>
      <c r="D25" s="48">
        <v>78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Февраль!D26</f>
        <v>4938</v>
      </c>
      <c r="C26" s="34">
        <f>Март!D26</f>
        <v>4938</v>
      </c>
      <c r="D26" s="48">
        <v>5082</v>
      </c>
      <c r="E26" s="34">
        <f t="shared" si="0"/>
        <v>144</v>
      </c>
      <c r="F26" s="27"/>
      <c r="G26" s="49"/>
      <c r="H26" s="51"/>
    </row>
    <row r="27" spans="1:8" x14ac:dyDescent="0.2">
      <c r="A27" s="28">
        <v>33</v>
      </c>
      <c r="B27" s="33">
        <f>Февраль!D27</f>
        <v>0</v>
      </c>
      <c r="C27" s="34">
        <f>Март!D27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Февраль!D28</f>
        <v>2157</v>
      </c>
      <c r="C28" s="34">
        <f>Март!D28</f>
        <v>2157</v>
      </c>
      <c r="D28" s="48">
        <v>2212</v>
      </c>
      <c r="E28" s="34">
        <f t="shared" si="0"/>
        <v>55</v>
      </c>
      <c r="F28" s="27"/>
      <c r="G28" s="49"/>
      <c r="H28" s="51"/>
    </row>
    <row r="29" spans="1:8" x14ac:dyDescent="0.2">
      <c r="A29" s="28">
        <v>35</v>
      </c>
      <c r="B29" s="33">
        <f>Февраль!D29</f>
        <v>0</v>
      </c>
      <c r="C29" s="34">
        <f>Март!D29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Февраль!D30</f>
        <v>3685</v>
      </c>
      <c r="C30" s="34">
        <f>Март!D30</f>
        <v>3685</v>
      </c>
      <c r="D30" s="48">
        <v>3734</v>
      </c>
      <c r="E30" s="34">
        <f t="shared" si="0"/>
        <v>49</v>
      </c>
      <c r="F30" s="27"/>
      <c r="G30" s="49"/>
      <c r="H30" s="51"/>
    </row>
    <row r="31" spans="1:8" x14ac:dyDescent="0.2">
      <c r="A31" s="25">
        <v>37</v>
      </c>
      <c r="B31" s="33">
        <f>Февраль!D31</f>
        <v>14360</v>
      </c>
      <c r="C31" s="34">
        <f>Март!D31</f>
        <v>14739</v>
      </c>
      <c r="D31" s="48">
        <v>14883</v>
      </c>
      <c r="E31" s="34">
        <f t="shared" si="0"/>
        <v>144</v>
      </c>
      <c r="F31" s="27"/>
      <c r="G31" s="49"/>
      <c r="H31" s="51"/>
    </row>
    <row r="32" spans="1:8" x14ac:dyDescent="0.2">
      <c r="A32" s="25">
        <v>38</v>
      </c>
      <c r="B32" s="33">
        <f>Февраль!D32</f>
        <v>661</v>
      </c>
      <c r="C32" s="34">
        <f>Март!D32</f>
        <v>679</v>
      </c>
      <c r="D32" s="48">
        <v>684</v>
      </c>
      <c r="E32" s="34">
        <f t="shared" si="0"/>
        <v>5</v>
      </c>
      <c r="F32" s="27"/>
      <c r="G32" s="49"/>
      <c r="H32" s="51"/>
    </row>
    <row r="33" spans="1:8" x14ac:dyDescent="0.2">
      <c r="A33" s="72">
        <v>39.4</v>
      </c>
      <c r="B33" s="33">
        <f>Февраль!D33</f>
        <v>58176</v>
      </c>
      <c r="C33" s="34">
        <f>Март!D33</f>
        <v>58808</v>
      </c>
      <c r="D33" s="48">
        <v>59061</v>
      </c>
      <c r="E33" s="34">
        <f t="shared" si="0"/>
        <v>253</v>
      </c>
      <c r="F33" s="34"/>
      <c r="G33" s="50"/>
      <c r="H33" s="51"/>
    </row>
    <row r="34" spans="1:8" x14ac:dyDescent="0.2">
      <c r="A34" s="35" t="s">
        <v>8</v>
      </c>
      <c r="B34" s="33">
        <f>Февраль!D34</f>
        <v>20759</v>
      </c>
      <c r="C34" s="34">
        <f>Март!D34</f>
        <v>20762</v>
      </c>
      <c r="D34" s="48">
        <v>20827</v>
      </c>
      <c r="E34" s="34">
        <f t="shared" si="0"/>
        <v>65</v>
      </c>
      <c r="F34" s="52"/>
      <c r="G34" s="53"/>
      <c r="H34" s="54"/>
    </row>
    <row r="35" spans="1:8" x14ac:dyDescent="0.2">
      <c r="A35" s="25">
        <v>44</v>
      </c>
      <c r="B35" s="33">
        <f>Февраль!D35</f>
        <v>993</v>
      </c>
      <c r="C35" s="34">
        <f>Март!D35</f>
        <v>993</v>
      </c>
      <c r="D35" s="48">
        <v>1009</v>
      </c>
      <c r="E35" s="34">
        <f t="shared" si="0"/>
        <v>16</v>
      </c>
      <c r="F35" s="27"/>
      <c r="G35" s="49"/>
      <c r="H35" s="90"/>
    </row>
    <row r="36" spans="1:8" x14ac:dyDescent="0.2">
      <c r="A36" s="25">
        <v>45</v>
      </c>
      <c r="B36" s="33">
        <f>Февраль!D36</f>
        <v>1355</v>
      </c>
      <c r="C36" s="34">
        <f>Март!D36</f>
        <v>1355</v>
      </c>
      <c r="D36" s="48">
        <v>1362</v>
      </c>
      <c r="E36" s="34">
        <f t="shared" si="0"/>
        <v>7</v>
      </c>
      <c r="F36" s="27"/>
      <c r="G36" s="49"/>
      <c r="H36" s="51"/>
    </row>
    <row r="37" spans="1:8" x14ac:dyDescent="0.2">
      <c r="A37" s="25">
        <v>46</v>
      </c>
      <c r="B37" s="33">
        <f>Февраль!D37</f>
        <v>5766</v>
      </c>
      <c r="C37" s="34">
        <f>Март!D37</f>
        <v>5766</v>
      </c>
      <c r="D37" s="48">
        <v>5795</v>
      </c>
      <c r="E37" s="34">
        <f t="shared" si="0"/>
        <v>29</v>
      </c>
      <c r="F37" s="27"/>
      <c r="G37" s="49"/>
      <c r="H37" s="51"/>
    </row>
    <row r="38" spans="1:8" x14ac:dyDescent="0.2">
      <c r="A38" s="35" t="s">
        <v>9</v>
      </c>
      <c r="B38" s="33">
        <f>Февраль!D38</f>
        <v>30300</v>
      </c>
      <c r="C38" s="34">
        <f>Март!D38</f>
        <v>30361</v>
      </c>
      <c r="D38" s="48">
        <v>30425</v>
      </c>
      <c r="E38" s="34">
        <f t="shared" si="0"/>
        <v>64</v>
      </c>
      <c r="F38" s="27"/>
      <c r="G38" s="49"/>
      <c r="H38" s="51"/>
    </row>
    <row r="39" spans="1:8" x14ac:dyDescent="0.2">
      <c r="A39" s="25">
        <v>50.51</v>
      </c>
      <c r="B39" s="33">
        <f>Февраль!D39</f>
        <v>5827</v>
      </c>
      <c r="C39" s="34">
        <f>Март!D39</f>
        <v>5827</v>
      </c>
      <c r="D39" s="48">
        <v>5969</v>
      </c>
      <c r="E39" s="34">
        <f t="shared" si="0"/>
        <v>142</v>
      </c>
      <c r="F39" s="27"/>
      <c r="G39" s="49"/>
      <c r="H39" s="51"/>
    </row>
    <row r="40" spans="1:8" x14ac:dyDescent="0.2">
      <c r="A40" s="126">
        <v>52</v>
      </c>
      <c r="B40" s="33">
        <f>Февраль!D40</f>
        <v>8765</v>
      </c>
      <c r="C40" s="34">
        <f>Март!D40</f>
        <v>9052</v>
      </c>
      <c r="D40" s="48">
        <v>9318</v>
      </c>
      <c r="E40" s="34">
        <f t="shared" si="0"/>
        <v>266</v>
      </c>
      <c r="F40" s="34"/>
      <c r="G40" s="50"/>
      <c r="H40" s="51"/>
    </row>
    <row r="41" spans="1:8" x14ac:dyDescent="0.2">
      <c r="A41" s="78" t="s">
        <v>7</v>
      </c>
      <c r="B41" s="33">
        <f>Февраль!D41</f>
        <v>833</v>
      </c>
      <c r="C41" s="34">
        <f>Март!D41</f>
        <v>833</v>
      </c>
      <c r="D41" s="48">
        <v>840</v>
      </c>
      <c r="E41" s="34">
        <f t="shared" si="0"/>
        <v>7</v>
      </c>
      <c r="F41" s="34"/>
      <c r="G41" s="50"/>
      <c r="H41" s="51"/>
    </row>
    <row r="42" spans="1:8" x14ac:dyDescent="0.2">
      <c r="A42" s="25">
        <v>57</v>
      </c>
      <c r="B42" s="33">
        <f>Февраль!D42</f>
        <v>2</v>
      </c>
      <c r="C42" s="34">
        <f>Март!D42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Февраль!D43</f>
        <v>6</v>
      </c>
      <c r="C43" s="34">
        <f>Март!D43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Февраль!D44</f>
        <v>0</v>
      </c>
      <c r="C44" s="34">
        <f>Март!D44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Февраль!D45</f>
        <v>5801</v>
      </c>
      <c r="C45" s="34">
        <f>Март!D45</f>
        <v>5801</v>
      </c>
      <c r="D45" s="48">
        <v>5804</v>
      </c>
      <c r="E45" s="34">
        <f t="shared" si="0"/>
        <v>3</v>
      </c>
      <c r="F45" s="27"/>
      <c r="G45" s="49"/>
      <c r="H45" s="51"/>
    </row>
    <row r="46" spans="1:8" x14ac:dyDescent="0.2">
      <c r="A46" s="25">
        <v>62</v>
      </c>
      <c r="B46" s="33">
        <f>Февраль!D46</f>
        <v>6406</v>
      </c>
      <c r="C46" s="34">
        <f>Март!D46</f>
        <v>6439</v>
      </c>
      <c r="D46" s="48">
        <v>6497</v>
      </c>
      <c r="E46" s="34">
        <f t="shared" si="0"/>
        <v>58</v>
      </c>
      <c r="F46" s="27"/>
      <c r="G46" s="49"/>
      <c r="H46" s="51"/>
    </row>
    <row r="47" spans="1:8" x14ac:dyDescent="0.2">
      <c r="A47" s="28">
        <v>63</v>
      </c>
      <c r="B47" s="33">
        <f>Февраль!D47</f>
        <v>0</v>
      </c>
      <c r="C47" s="34">
        <f>Март!D47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Февраль!D48</f>
        <v>0</v>
      </c>
      <c r="C48" s="34">
        <f>Март!D48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Февраль!D49</f>
        <v>0</v>
      </c>
      <c r="C49" s="34">
        <f>Март!D49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Февраль!D50</f>
        <v>5803</v>
      </c>
      <c r="C50" s="34">
        <f>Март!D50</f>
        <v>5810</v>
      </c>
      <c r="D50" s="48">
        <v>5894</v>
      </c>
      <c r="E50" s="34">
        <f t="shared" si="0"/>
        <v>84</v>
      </c>
      <c r="F50" s="27"/>
      <c r="G50" s="49"/>
      <c r="H50" s="51"/>
    </row>
    <row r="51" spans="1:8" x14ac:dyDescent="0.2">
      <c r="A51" s="25">
        <v>67</v>
      </c>
      <c r="B51" s="33">
        <f>Февраль!D51</f>
        <v>1400</v>
      </c>
      <c r="C51" s="34">
        <f>Март!D51</f>
        <v>1400</v>
      </c>
      <c r="D51" s="48">
        <v>1400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Февраль!D52</f>
        <v>8064</v>
      </c>
      <c r="C52" s="34">
        <f>Март!D52</f>
        <v>8064</v>
      </c>
      <c r="D52" s="48">
        <v>8064</v>
      </c>
      <c r="E52" s="34">
        <f t="shared" si="0"/>
        <v>0</v>
      </c>
      <c r="F52" s="27"/>
      <c r="G52" s="49"/>
      <c r="H52" s="51"/>
    </row>
    <row r="53" spans="1:8" x14ac:dyDescent="0.2">
      <c r="A53" s="25">
        <v>69</v>
      </c>
      <c r="B53" s="33">
        <f>Февраль!D53</f>
        <v>3287</v>
      </c>
      <c r="C53" s="34">
        <f>Март!D53</f>
        <v>3287</v>
      </c>
      <c r="D53" s="48">
        <v>3288</v>
      </c>
      <c r="E53" s="34">
        <f t="shared" si="0"/>
        <v>1</v>
      </c>
      <c r="F53" s="27"/>
      <c r="G53" s="49"/>
      <c r="H53" s="51"/>
    </row>
    <row r="54" spans="1:8" x14ac:dyDescent="0.2">
      <c r="A54" s="35" t="s">
        <v>15</v>
      </c>
      <c r="B54" s="33">
        <f>Февраль!D54</f>
        <v>64050</v>
      </c>
      <c r="C54" s="34">
        <f>Март!D54</f>
        <v>64100</v>
      </c>
      <c r="D54" s="48">
        <v>64150</v>
      </c>
      <c r="E54" s="34">
        <f t="shared" si="0"/>
        <v>50</v>
      </c>
      <c r="F54" s="27"/>
      <c r="G54" s="49"/>
      <c r="H54" s="51"/>
    </row>
    <row r="55" spans="1:8" x14ac:dyDescent="0.2">
      <c r="A55" s="35" t="s">
        <v>16</v>
      </c>
      <c r="B55" s="33">
        <f>Февраль!D55</f>
        <v>79</v>
      </c>
      <c r="C55" s="34">
        <f>Март!D55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Февраль!D56</f>
        <v>12868</v>
      </c>
      <c r="C56" s="34">
        <f>Март!D56</f>
        <v>12868</v>
      </c>
      <c r="D56" s="48">
        <v>13022</v>
      </c>
      <c r="E56" s="34">
        <f t="shared" si="0"/>
        <v>154</v>
      </c>
      <c r="F56" s="27"/>
      <c r="G56" s="49"/>
      <c r="H56" s="51"/>
    </row>
    <row r="57" spans="1:8" x14ac:dyDescent="0.2">
      <c r="A57" s="25">
        <v>71</v>
      </c>
      <c r="B57" s="33">
        <f>Февраль!D57</f>
        <v>460</v>
      </c>
      <c r="C57" s="34">
        <f>Март!D57</f>
        <v>460</v>
      </c>
      <c r="D57" s="48">
        <v>475</v>
      </c>
      <c r="E57" s="34">
        <f t="shared" si="0"/>
        <v>15</v>
      </c>
      <c r="F57" s="27"/>
      <c r="G57" s="49"/>
      <c r="H57" s="51"/>
    </row>
    <row r="58" spans="1:8" x14ac:dyDescent="0.2">
      <c r="A58" s="25">
        <v>72</v>
      </c>
      <c r="B58" s="33">
        <f>Февраль!D58</f>
        <v>249</v>
      </c>
      <c r="C58" s="34">
        <f>Март!D58</f>
        <v>249</v>
      </c>
      <c r="D58" s="48">
        <v>250</v>
      </c>
      <c r="E58" s="34">
        <f t="shared" si="0"/>
        <v>1</v>
      </c>
      <c r="F58" s="27"/>
      <c r="G58" s="49"/>
      <c r="H58" s="51"/>
    </row>
    <row r="59" spans="1:8" x14ac:dyDescent="0.2">
      <c r="A59" s="25">
        <v>73</v>
      </c>
      <c r="B59" s="33">
        <f>Февраль!D59</f>
        <v>4551</v>
      </c>
      <c r="C59" s="34">
        <f>Март!D59</f>
        <v>4551</v>
      </c>
      <c r="D59" s="48">
        <v>4551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Февраль!D60</f>
        <v>0</v>
      </c>
      <c r="C60" s="34">
        <f>Март!D60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Февраль!D61</f>
        <v>0</v>
      </c>
      <c r="C61" s="34">
        <f>Март!D61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Февраль!D62</f>
        <v>1414</v>
      </c>
      <c r="C62" s="34">
        <f>Март!D62</f>
        <v>1414</v>
      </c>
      <c r="D62" s="48">
        <v>1419</v>
      </c>
      <c r="E62" s="34">
        <f t="shared" si="0"/>
        <v>5</v>
      </c>
      <c r="F62" s="27"/>
      <c r="G62" s="49"/>
      <c r="H62" s="51"/>
    </row>
    <row r="63" spans="1:8" x14ac:dyDescent="0.2">
      <c r="A63" s="25">
        <v>77</v>
      </c>
      <c r="B63" s="33">
        <f>Февраль!D63</f>
        <v>40271</v>
      </c>
      <c r="C63" s="34">
        <f>Март!D63</f>
        <v>40935</v>
      </c>
      <c r="D63" s="48">
        <v>41432</v>
      </c>
      <c r="E63" s="34">
        <f t="shared" si="0"/>
        <v>497</v>
      </c>
      <c r="F63" s="27"/>
      <c r="G63" s="49"/>
      <c r="H63" s="51"/>
    </row>
    <row r="64" spans="1:8" x14ac:dyDescent="0.2">
      <c r="A64" s="25">
        <v>78</v>
      </c>
      <c r="B64" s="33">
        <f>Февраль!D64</f>
        <v>33755</v>
      </c>
      <c r="C64" s="34">
        <f>Март!D64</f>
        <v>33755</v>
      </c>
      <c r="D64" s="48">
        <v>33809</v>
      </c>
      <c r="E64" s="34">
        <f t="shared" si="0"/>
        <v>54</v>
      </c>
      <c r="F64" s="27"/>
      <c r="G64" s="49"/>
      <c r="H64" s="51"/>
    </row>
    <row r="65" spans="1:8" x14ac:dyDescent="0.2">
      <c r="A65" s="126">
        <v>79</v>
      </c>
      <c r="B65" s="33">
        <f>Февраль!D65</f>
        <v>29047</v>
      </c>
      <c r="C65" s="34">
        <f>Март!D65</f>
        <v>30816</v>
      </c>
      <c r="D65" s="48">
        <v>31598</v>
      </c>
      <c r="E65" s="34">
        <f t="shared" si="0"/>
        <v>782</v>
      </c>
      <c r="F65" s="27"/>
      <c r="G65" s="49"/>
      <c r="H65" s="51"/>
    </row>
    <row r="66" spans="1:8" x14ac:dyDescent="0.2">
      <c r="A66" s="28">
        <v>80</v>
      </c>
      <c r="B66" s="33">
        <f>Февраль!D66</f>
        <v>0</v>
      </c>
      <c r="C66" s="34">
        <f>Март!D66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Февраль!D67</f>
        <v>26550</v>
      </c>
      <c r="C67" s="34">
        <f>Март!D67</f>
        <v>26900</v>
      </c>
      <c r="D67" s="48">
        <v>27300</v>
      </c>
      <c r="E67" s="34">
        <f t="shared" si="1"/>
        <v>400</v>
      </c>
      <c r="F67" s="34"/>
      <c r="G67" s="50"/>
      <c r="H67" s="51"/>
    </row>
    <row r="68" spans="1:8" x14ac:dyDescent="0.2">
      <c r="A68" s="31">
        <v>82</v>
      </c>
      <c r="B68" s="33">
        <f>Февраль!D68</f>
        <v>3610</v>
      </c>
      <c r="C68" s="34">
        <f>Март!D68</f>
        <v>3610</v>
      </c>
      <c r="D68" s="48">
        <v>3615</v>
      </c>
      <c r="E68" s="34">
        <f t="shared" si="1"/>
        <v>5</v>
      </c>
      <c r="F68" s="34"/>
      <c r="G68" s="50"/>
      <c r="H68" s="51"/>
    </row>
    <row r="69" spans="1:8" x14ac:dyDescent="0.2">
      <c r="A69" s="28">
        <v>83</v>
      </c>
      <c r="B69" s="33">
        <f>Февраль!D69</f>
        <v>0</v>
      </c>
      <c r="C69" s="34">
        <f>Март!D69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Февраль!D70</f>
        <v>0</v>
      </c>
      <c r="C70" s="34">
        <f>Март!D70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Февраль!D71</f>
        <v>0</v>
      </c>
      <c r="C71" s="34">
        <f>Март!D71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Февраль!D72</f>
        <v>5899</v>
      </c>
      <c r="C72" s="34">
        <f>Март!D72</f>
        <v>6831</v>
      </c>
      <c r="D72" s="48">
        <v>7333</v>
      </c>
      <c r="E72" s="34">
        <f t="shared" si="1"/>
        <v>502</v>
      </c>
      <c r="F72" s="27"/>
      <c r="G72" s="49"/>
      <c r="H72" s="51"/>
    </row>
    <row r="73" spans="1:8" x14ac:dyDescent="0.2">
      <c r="A73" s="25">
        <v>87</v>
      </c>
      <c r="B73" s="33">
        <f>Февраль!D73</f>
        <v>9801</v>
      </c>
      <c r="C73" s="34">
        <f>Март!D73</f>
        <v>9801</v>
      </c>
      <c r="D73" s="48">
        <v>9801</v>
      </c>
      <c r="E73" s="34">
        <f t="shared" si="1"/>
        <v>0</v>
      </c>
      <c r="F73" s="27"/>
      <c r="G73" s="49"/>
      <c r="H73" s="51"/>
    </row>
    <row r="74" spans="1:8" x14ac:dyDescent="0.2">
      <c r="A74" s="25">
        <v>88.89</v>
      </c>
      <c r="B74" s="33">
        <f>Февраль!D74</f>
        <v>6248</v>
      </c>
      <c r="C74" s="34">
        <f>Март!D74</f>
        <v>6248</v>
      </c>
      <c r="D74" s="48">
        <v>6265</v>
      </c>
      <c r="E74" s="34">
        <f t="shared" si="1"/>
        <v>17</v>
      </c>
      <c r="F74" s="27"/>
      <c r="G74" s="49"/>
      <c r="H74" s="51"/>
    </row>
    <row r="75" spans="1:8" x14ac:dyDescent="0.2">
      <c r="A75" s="25">
        <v>90</v>
      </c>
      <c r="B75" s="33">
        <f>Февраль!D75</f>
        <v>9938</v>
      </c>
      <c r="C75" s="34">
        <f>Март!D75</f>
        <v>9938</v>
      </c>
      <c r="D75" s="48">
        <v>10043</v>
      </c>
      <c r="E75" s="34">
        <f t="shared" si="1"/>
        <v>105</v>
      </c>
      <c r="F75" s="27"/>
      <c r="G75" s="49"/>
      <c r="H75" s="51"/>
    </row>
    <row r="76" spans="1:8" x14ac:dyDescent="0.2">
      <c r="A76" s="25">
        <v>91</v>
      </c>
      <c r="B76" s="33">
        <f>Февраль!D76</f>
        <v>6397</v>
      </c>
      <c r="C76" s="34">
        <f>Март!D76</f>
        <v>6397</v>
      </c>
      <c r="D76" s="48">
        <v>6401</v>
      </c>
      <c r="E76" s="34">
        <f t="shared" si="1"/>
        <v>4</v>
      </c>
      <c r="F76" s="27"/>
      <c r="G76" s="49"/>
      <c r="H76" s="51"/>
    </row>
    <row r="77" spans="1:8" x14ac:dyDescent="0.2">
      <c r="A77" s="28">
        <v>92</v>
      </c>
      <c r="B77" s="33">
        <f>Февраль!D77</f>
        <v>0</v>
      </c>
      <c r="C77" s="34">
        <f>Март!D77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Февраль!D78</f>
        <v>0</v>
      </c>
      <c r="C78" s="34">
        <f>Март!D78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Февраль!D79</f>
        <v>0</v>
      </c>
      <c r="C79" s="34">
        <f>Март!D79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Февраль!D80</f>
        <v>0</v>
      </c>
      <c r="C80" s="34">
        <f>Март!D80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Февраль!D81</f>
        <v>0</v>
      </c>
      <c r="C81" s="34">
        <f>Март!D81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Февраль!D82</f>
        <v>2.5</v>
      </c>
      <c r="C82" s="34">
        <f>Март!D82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Февраль!D83</f>
        <v>0</v>
      </c>
      <c r="C83" s="34">
        <f>Март!D83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Февраль!D84</f>
        <v>8532</v>
      </c>
      <c r="C84" s="34">
        <f>Март!D84</f>
        <v>8600</v>
      </c>
      <c r="D84" s="48">
        <v>8825</v>
      </c>
      <c r="E84" s="34">
        <f t="shared" si="1"/>
        <v>225</v>
      </c>
      <c r="F84" s="27"/>
      <c r="G84" s="49"/>
      <c r="H84" s="51"/>
    </row>
    <row r="85" spans="1:8" x14ac:dyDescent="0.2">
      <c r="A85" s="28">
        <v>100</v>
      </c>
      <c r="B85" s="33">
        <f>Февраль!D85</f>
        <v>0</v>
      </c>
      <c r="C85" s="34">
        <f>Март!D85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Февраль!D86</f>
        <v>23097</v>
      </c>
      <c r="C86" s="34">
        <f>Март!D86</f>
        <v>24205</v>
      </c>
      <c r="D86" s="48">
        <v>24973</v>
      </c>
      <c r="E86" s="34">
        <f t="shared" si="1"/>
        <v>768</v>
      </c>
      <c r="F86" s="27"/>
      <c r="G86" s="49"/>
      <c r="H86" s="51"/>
    </row>
    <row r="87" spans="1:8" x14ac:dyDescent="0.2">
      <c r="A87" s="25">
        <v>103</v>
      </c>
      <c r="B87" s="33">
        <f>Февраль!D87</f>
        <v>1264</v>
      </c>
      <c r="C87" s="34">
        <f>Март!D87</f>
        <v>1264</v>
      </c>
      <c r="D87" s="48">
        <v>1264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Февраль!D88</f>
        <v>110</v>
      </c>
      <c r="C88" s="34">
        <f>Март!D88</f>
        <v>111</v>
      </c>
      <c r="D88" s="48">
        <v>111</v>
      </c>
      <c r="E88" s="34">
        <f t="shared" si="1"/>
        <v>0</v>
      </c>
      <c r="F88" s="27"/>
      <c r="G88" s="49"/>
      <c r="H88" s="51"/>
    </row>
    <row r="89" spans="1:8" x14ac:dyDescent="0.2">
      <c r="A89" s="28">
        <v>105</v>
      </c>
      <c r="B89" s="33">
        <f>Февраль!D89</f>
        <v>0</v>
      </c>
      <c r="C89" s="34">
        <f>Март!D89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Февраль!D90</f>
        <v>0</v>
      </c>
      <c r="C90" s="34">
        <f>Март!D90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Февраль!D91</f>
        <v>67</v>
      </c>
      <c r="C91" s="34">
        <f>Март!D91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Февраль!D92</f>
        <v>6350</v>
      </c>
      <c r="C92" s="34">
        <f>Март!D92</f>
        <v>6351</v>
      </c>
      <c r="D92" s="48">
        <v>6361</v>
      </c>
      <c r="E92" s="34">
        <f t="shared" si="1"/>
        <v>10</v>
      </c>
      <c r="F92" s="27"/>
      <c r="G92" s="49"/>
      <c r="H92" s="51"/>
    </row>
    <row r="93" spans="1:8" x14ac:dyDescent="0.2">
      <c r="A93" s="25">
        <v>110</v>
      </c>
      <c r="B93" s="33">
        <f>Февраль!D93</f>
        <v>789</v>
      </c>
      <c r="C93" s="34">
        <f>Март!D93</f>
        <v>789</v>
      </c>
      <c r="D93" s="48">
        <v>789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Февраль!D94</f>
        <v>4612</v>
      </c>
      <c r="C94" s="34">
        <f>Март!D94</f>
        <v>4612</v>
      </c>
      <c r="D94" s="48">
        <v>4612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Февраль!D95</f>
        <v>6587</v>
      </c>
      <c r="C95" s="34">
        <f>Март!D95</f>
        <v>6587</v>
      </c>
      <c r="D95" s="48">
        <v>6603</v>
      </c>
      <c r="E95" s="34">
        <f t="shared" si="1"/>
        <v>16</v>
      </c>
      <c r="F95" s="27"/>
      <c r="G95" s="49"/>
      <c r="H95" s="51"/>
    </row>
    <row r="96" spans="1:8" x14ac:dyDescent="0.2">
      <c r="A96" s="25">
        <v>113</v>
      </c>
      <c r="B96" s="33">
        <f>Февраль!D96</f>
        <v>12034</v>
      </c>
      <c r="C96" s="34">
        <f>Март!D96</f>
        <v>12034</v>
      </c>
      <c r="D96" s="48">
        <v>12084</v>
      </c>
      <c r="E96" s="34">
        <f t="shared" si="1"/>
        <v>50</v>
      </c>
      <c r="F96" s="27"/>
      <c r="G96" s="49"/>
      <c r="H96" s="51"/>
    </row>
    <row r="97" spans="1:8" x14ac:dyDescent="0.2">
      <c r="A97" s="36">
        <v>114</v>
      </c>
      <c r="B97" s="33">
        <f>Февраль!D97</f>
        <v>0</v>
      </c>
      <c r="C97" s="34">
        <f>Март!D97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Февраль!D98</f>
        <v>1244</v>
      </c>
      <c r="C98" s="34">
        <f>Март!D98</f>
        <v>1244</v>
      </c>
      <c r="D98" s="48">
        <v>1278</v>
      </c>
      <c r="E98" s="34">
        <f t="shared" si="1"/>
        <v>34</v>
      </c>
      <c r="F98" s="34"/>
      <c r="G98" s="50"/>
      <c r="H98" s="51"/>
    </row>
    <row r="99" spans="1:8" x14ac:dyDescent="0.2">
      <c r="A99" s="28">
        <v>116</v>
      </c>
      <c r="B99" s="33">
        <f>Февраль!D99</f>
        <v>0</v>
      </c>
      <c r="C99" s="34">
        <f>Март!D99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Февраль!D100</f>
        <v>106421</v>
      </c>
      <c r="C100" s="34">
        <f>Март!D100</f>
        <v>108737</v>
      </c>
      <c r="D100" s="48">
        <v>109760</v>
      </c>
      <c r="E100" s="34">
        <f t="shared" si="1"/>
        <v>1023</v>
      </c>
      <c r="F100" s="27"/>
      <c r="G100" s="49"/>
      <c r="H100" s="51"/>
    </row>
    <row r="101" spans="1:8" x14ac:dyDescent="0.2">
      <c r="A101" s="31">
        <v>118</v>
      </c>
      <c r="B101" s="33">
        <f>Февраль!D101</f>
        <v>1172</v>
      </c>
      <c r="C101" s="34">
        <f>Март!D101</f>
        <v>1172</v>
      </c>
      <c r="D101" s="48">
        <v>1174</v>
      </c>
      <c r="E101" s="34">
        <f t="shared" si="1"/>
        <v>2</v>
      </c>
      <c r="F101" s="34"/>
      <c r="G101" s="50"/>
      <c r="H101" s="51"/>
    </row>
    <row r="102" spans="1:8" x14ac:dyDescent="0.2">
      <c r="A102" s="129">
        <v>119</v>
      </c>
      <c r="B102" s="33">
        <f>Февраль!D102</f>
        <v>6</v>
      </c>
      <c r="C102" s="34">
        <f>Март!D102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Февраль!D103</f>
        <v>911</v>
      </c>
      <c r="C103" s="34">
        <f>Март!D103</f>
        <v>911</v>
      </c>
      <c r="D103" s="48">
        <v>914</v>
      </c>
      <c r="E103" s="34">
        <f t="shared" si="1"/>
        <v>3</v>
      </c>
      <c r="F103" s="27"/>
      <c r="G103" s="49"/>
      <c r="H103" s="51"/>
    </row>
    <row r="104" spans="1:8" x14ac:dyDescent="0.2">
      <c r="A104" s="25">
        <v>121</v>
      </c>
      <c r="B104" s="33">
        <f>Февраль!D104</f>
        <v>514</v>
      </c>
      <c r="C104" s="34">
        <f>Март!D104</f>
        <v>514</v>
      </c>
      <c r="D104" s="48">
        <v>514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Февраль!D105</f>
        <v>50</v>
      </c>
      <c r="C105" s="34">
        <f>Март!D105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Февраль!D106</f>
        <v>17754</v>
      </c>
      <c r="C106" s="34">
        <f>Март!D106</f>
        <v>18009</v>
      </c>
      <c r="D106" s="48">
        <v>18356</v>
      </c>
      <c r="E106" s="34">
        <f t="shared" si="1"/>
        <v>347</v>
      </c>
      <c r="F106" s="27"/>
      <c r="G106" s="49"/>
      <c r="H106" s="51"/>
    </row>
    <row r="107" spans="1:8" x14ac:dyDescent="0.2">
      <c r="A107" s="28">
        <v>125</v>
      </c>
      <c r="B107" s="33">
        <f>Февраль!D107</f>
        <v>0</v>
      </c>
      <c r="C107" s="34">
        <f>Март!D107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Февраль!D108</f>
        <v>832</v>
      </c>
      <c r="C108" s="34">
        <f>Март!D108</f>
        <v>839</v>
      </c>
      <c r="D108" s="48">
        <v>843</v>
      </c>
      <c r="E108" s="34">
        <f t="shared" si="1"/>
        <v>4</v>
      </c>
      <c r="F108" s="27"/>
      <c r="G108" s="49"/>
      <c r="H108" s="51"/>
    </row>
    <row r="109" spans="1:8" x14ac:dyDescent="0.2">
      <c r="A109" s="31">
        <v>128</v>
      </c>
      <c r="B109" s="33">
        <f>Февраль!D109</f>
        <v>166</v>
      </c>
      <c r="C109" s="34">
        <f>Март!D109</f>
        <v>166</v>
      </c>
      <c r="D109" s="48">
        <v>166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Февраль!D110</f>
        <v>3659</v>
      </c>
      <c r="C110" s="34">
        <f>Март!D110</f>
        <v>3659</v>
      </c>
      <c r="D110" s="48">
        <v>3659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Февраль!D111</f>
        <v>484</v>
      </c>
      <c r="C111" s="34">
        <f>Март!D111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Февраль!D112</f>
        <v>3692</v>
      </c>
      <c r="C112" s="34">
        <f>Март!D112</f>
        <v>3692</v>
      </c>
      <c r="D112" s="48">
        <v>3758</v>
      </c>
      <c r="E112" s="34">
        <f t="shared" si="1"/>
        <v>66</v>
      </c>
      <c r="F112" s="27"/>
      <c r="G112" s="49"/>
      <c r="H112" s="51"/>
    </row>
    <row r="113" spans="1:8" x14ac:dyDescent="0.2">
      <c r="A113" s="73">
        <v>132</v>
      </c>
      <c r="B113" s="33">
        <f>Февраль!D113</f>
        <v>6480</v>
      </c>
      <c r="C113" s="34">
        <f>Март!D113</f>
        <v>7688</v>
      </c>
      <c r="D113" s="48">
        <v>8233</v>
      </c>
      <c r="E113" s="34">
        <f t="shared" si="1"/>
        <v>545</v>
      </c>
      <c r="F113" s="27"/>
      <c r="G113" s="49"/>
      <c r="H113" s="51"/>
    </row>
    <row r="114" spans="1:8" x14ac:dyDescent="0.2">
      <c r="A114" s="126">
        <v>133.13399999999999</v>
      </c>
      <c r="B114" s="33">
        <f>Февраль!D114</f>
        <v>2</v>
      </c>
      <c r="C114" s="34">
        <f>Март!D114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Февраль!D115</f>
        <v>0</v>
      </c>
      <c r="C115" s="34">
        <f>Март!D115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Февраль!D116</f>
        <v>0</v>
      </c>
      <c r="C116" s="34">
        <f>Март!D116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Февраль!D117</f>
        <v>4931</v>
      </c>
      <c r="C117" s="34">
        <f>Март!D117</f>
        <v>4931</v>
      </c>
      <c r="D117" s="48">
        <v>4947</v>
      </c>
      <c r="E117" s="34">
        <f t="shared" si="1"/>
        <v>16</v>
      </c>
      <c r="F117" s="27"/>
      <c r="G117" s="49"/>
      <c r="H117" s="51"/>
    </row>
    <row r="118" spans="1:8" x14ac:dyDescent="0.2">
      <c r="A118" s="25">
        <v>139</v>
      </c>
      <c r="B118" s="33">
        <f>Февраль!D118</f>
        <v>3924</v>
      </c>
      <c r="C118" s="34">
        <f>Март!D118</f>
        <v>3924</v>
      </c>
      <c r="D118" s="48">
        <v>3928</v>
      </c>
      <c r="E118" s="34">
        <f t="shared" si="1"/>
        <v>4</v>
      </c>
      <c r="F118" s="27"/>
      <c r="G118" s="49"/>
      <c r="H118" s="51"/>
    </row>
    <row r="119" spans="1:8" x14ac:dyDescent="0.2">
      <c r="A119" s="25">
        <v>140.14099999999999</v>
      </c>
      <c r="B119" s="33">
        <f>Февраль!D119</f>
        <v>4386</v>
      </c>
      <c r="C119" s="34">
        <f>Март!D119</f>
        <v>4386</v>
      </c>
      <c r="D119" s="48">
        <v>4386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Февраль!D120</f>
        <v>0</v>
      </c>
      <c r="C120" s="34">
        <f>Март!D120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Февраль!D121</f>
        <v>0</v>
      </c>
      <c r="C121" s="34">
        <f>Март!D121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Февраль!D122</f>
        <v>5624</v>
      </c>
      <c r="C122" s="34">
        <f>Март!D122</f>
        <v>6815</v>
      </c>
      <c r="D122" s="48">
        <v>7250</v>
      </c>
      <c r="E122" s="34">
        <f t="shared" si="1"/>
        <v>435</v>
      </c>
      <c r="F122" s="27"/>
      <c r="G122" s="49"/>
      <c r="H122" s="51"/>
    </row>
    <row r="123" spans="1:8" x14ac:dyDescent="0.2">
      <c r="A123" s="25">
        <v>145</v>
      </c>
      <c r="B123" s="33">
        <f>Февраль!D123</f>
        <v>0</v>
      </c>
      <c r="C123" s="34">
        <f>Март!D123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Февраль!D124</f>
        <v>100967</v>
      </c>
      <c r="C124" s="34">
        <f>Март!D124</f>
        <v>101378</v>
      </c>
      <c r="D124" s="48">
        <v>102647</v>
      </c>
      <c r="E124" s="34">
        <f t="shared" si="1"/>
        <v>1269</v>
      </c>
      <c r="F124" s="27"/>
      <c r="G124" s="49"/>
      <c r="H124" s="51" t="s">
        <v>67</v>
      </c>
    </row>
    <row r="125" spans="1:8" x14ac:dyDescent="0.2">
      <c r="A125" s="36">
        <v>148</v>
      </c>
      <c r="B125" s="33">
        <f>Февраль!D125</f>
        <v>23200</v>
      </c>
      <c r="C125" s="34">
        <f>Март!D125</f>
        <v>24700</v>
      </c>
      <c r="D125" s="48">
        <v>25900</v>
      </c>
      <c r="E125" s="34">
        <f t="shared" si="1"/>
        <v>1200</v>
      </c>
      <c r="F125" s="34"/>
      <c r="G125" s="50"/>
      <c r="H125" s="51"/>
    </row>
    <row r="126" spans="1:8" x14ac:dyDescent="0.2">
      <c r="A126" s="25">
        <v>149</v>
      </c>
      <c r="B126" s="33">
        <f>Февраль!D126</f>
        <v>2014</v>
      </c>
      <c r="C126" s="34">
        <f>Март!D126</f>
        <v>2014</v>
      </c>
      <c r="D126" s="48">
        <v>2014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Февраль!D127</f>
        <v>4395</v>
      </c>
      <c r="C127" s="34">
        <f>Март!D127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Февраль!D128</f>
        <v>27494</v>
      </c>
      <c r="C128" s="34">
        <f>Март!D128</f>
        <v>27509</v>
      </c>
      <c r="D128" s="48">
        <v>27594</v>
      </c>
      <c r="E128" s="34">
        <f t="shared" si="1"/>
        <v>85</v>
      </c>
      <c r="F128" s="27"/>
      <c r="G128" s="49"/>
      <c r="H128" s="51"/>
    </row>
    <row r="129" spans="1:8" x14ac:dyDescent="0.2">
      <c r="A129" s="25">
        <v>152</v>
      </c>
      <c r="B129" s="33">
        <f>Февраль!D129</f>
        <v>226</v>
      </c>
      <c r="C129" s="34">
        <f>Март!D129</f>
        <v>226</v>
      </c>
      <c r="D129" s="48">
        <v>226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Февраль!D130</f>
        <v>0</v>
      </c>
      <c r="C130" s="34">
        <f>Март!D130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Февраль!D131</f>
        <v>461</v>
      </c>
      <c r="C131" s="34">
        <f>Март!D131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Февраль!D132</f>
        <v>0</v>
      </c>
      <c r="C132" s="34">
        <f>Март!D132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Февраль!D133</f>
        <v>86143</v>
      </c>
      <c r="C133" s="34">
        <f>Март!D133</f>
        <v>88868</v>
      </c>
      <c r="D133" s="48">
        <v>90854</v>
      </c>
      <c r="E133" s="34">
        <f t="shared" si="2"/>
        <v>1986</v>
      </c>
      <c r="F133" s="27"/>
      <c r="G133" s="49"/>
      <c r="H133" s="51"/>
    </row>
    <row r="134" spans="1:8" x14ac:dyDescent="0.2">
      <c r="A134" s="25">
        <v>157.15799999999999</v>
      </c>
      <c r="B134" s="33">
        <f>Февраль!D134</f>
        <v>46249</v>
      </c>
      <c r="C134" s="34">
        <f>Март!D134</f>
        <v>49400</v>
      </c>
      <c r="D134" s="48">
        <v>50583</v>
      </c>
      <c r="E134" s="34">
        <f t="shared" si="2"/>
        <v>1183</v>
      </c>
      <c r="F134" s="27"/>
      <c r="G134" s="49"/>
      <c r="H134" s="51"/>
    </row>
    <row r="135" spans="1:8" x14ac:dyDescent="0.2">
      <c r="A135" s="37">
        <v>159.16</v>
      </c>
      <c r="B135" s="33">
        <f>Февраль!D135</f>
        <v>7446</v>
      </c>
      <c r="C135" s="34">
        <f>Март!D135</f>
        <v>7457</v>
      </c>
      <c r="D135" s="48">
        <v>7525</v>
      </c>
      <c r="E135" s="34">
        <f t="shared" si="2"/>
        <v>68</v>
      </c>
      <c r="F135" s="27"/>
      <c r="G135" s="49"/>
      <c r="H135" s="51"/>
    </row>
    <row r="136" spans="1:8" x14ac:dyDescent="0.2">
      <c r="A136" s="28">
        <v>161</v>
      </c>
      <c r="B136" s="33">
        <f>Февраль!D136</f>
        <v>0</v>
      </c>
      <c r="C136" s="34">
        <f>Март!D136</f>
        <v>0</v>
      </c>
      <c r="D136" s="48"/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Февраль!D137</f>
        <v>0</v>
      </c>
      <c r="C137" s="34">
        <f>Март!D137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Февраль!D138</f>
        <v>16950</v>
      </c>
      <c r="C138" s="34">
        <f>Март!D138</f>
        <v>16953</v>
      </c>
      <c r="D138" s="48">
        <v>17130</v>
      </c>
      <c r="E138" s="34">
        <f t="shared" si="2"/>
        <v>177</v>
      </c>
      <c r="F138" s="27"/>
      <c r="G138" s="49"/>
      <c r="H138" s="51"/>
    </row>
    <row r="139" spans="1:8" x14ac:dyDescent="0.2">
      <c r="A139" s="25">
        <v>164</v>
      </c>
      <c r="B139" s="33">
        <f>Февраль!D139</f>
        <v>20809</v>
      </c>
      <c r="C139" s="34">
        <f>Март!D139</f>
        <v>21896</v>
      </c>
      <c r="D139" s="48">
        <v>22365</v>
      </c>
      <c r="E139" s="34">
        <f t="shared" si="2"/>
        <v>469</v>
      </c>
      <c r="F139" s="27"/>
      <c r="G139" s="49"/>
      <c r="H139" s="51"/>
    </row>
    <row r="140" spans="1:8" x14ac:dyDescent="0.2">
      <c r="A140" s="36">
        <v>165</v>
      </c>
      <c r="B140" s="33">
        <f>Февраль!D140</f>
        <v>0</v>
      </c>
      <c r="C140" s="34">
        <f>Март!D140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Февраль!D141</f>
        <v>4387</v>
      </c>
      <c r="C141" s="34">
        <f>Март!D141</f>
        <v>4387</v>
      </c>
      <c r="D141" s="48">
        <v>4395</v>
      </c>
      <c r="E141" s="34">
        <f t="shared" si="2"/>
        <v>8</v>
      </c>
      <c r="F141" s="34"/>
      <c r="G141" s="50"/>
      <c r="H141" s="51"/>
    </row>
    <row r="142" spans="1:8" x14ac:dyDescent="0.2">
      <c r="A142" s="25">
        <v>167.16800000000001</v>
      </c>
      <c r="B142" s="33">
        <f>Февраль!D142</f>
        <v>8167</v>
      </c>
      <c r="C142" s="34">
        <f>Март!D142</f>
        <v>8173</v>
      </c>
      <c r="D142" s="48">
        <v>8188</v>
      </c>
      <c r="E142" s="34">
        <f t="shared" si="2"/>
        <v>15</v>
      </c>
      <c r="F142" s="27"/>
      <c r="G142" s="49"/>
      <c r="H142" s="51"/>
    </row>
    <row r="143" spans="1:8" x14ac:dyDescent="0.2">
      <c r="A143" s="36">
        <v>169</v>
      </c>
      <c r="B143" s="33">
        <f>Февраль!D143</f>
        <v>0</v>
      </c>
      <c r="C143" s="34">
        <f>Март!D143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Февраль!D144</f>
        <v>0</v>
      </c>
      <c r="C144" s="34">
        <f>Март!D144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Февраль!D145</f>
        <v>8685</v>
      </c>
      <c r="C145" s="34">
        <f>Март!D145</f>
        <v>8685</v>
      </c>
      <c r="D145" s="48">
        <v>8685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Февраль!D146</f>
        <v>713</v>
      </c>
      <c r="C146" s="34">
        <f>Март!D146</f>
        <v>713</v>
      </c>
      <c r="D146" s="48">
        <v>713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Февраль!D147</f>
        <v>5493</v>
      </c>
      <c r="C147" s="34">
        <f>Март!D147</f>
        <v>5493</v>
      </c>
      <c r="D147" s="48">
        <v>5493</v>
      </c>
      <c r="E147" s="34">
        <f t="shared" si="2"/>
        <v>0</v>
      </c>
      <c r="F147" s="27"/>
      <c r="G147" s="49"/>
      <c r="H147" s="51"/>
    </row>
    <row r="148" spans="1:8" x14ac:dyDescent="0.2">
      <c r="A148" s="25">
        <v>174</v>
      </c>
      <c r="B148" s="33">
        <f>Февраль!D148</f>
        <v>14424</v>
      </c>
      <c r="C148" s="34">
        <f>Март!D148</f>
        <v>14566</v>
      </c>
      <c r="D148" s="48">
        <v>14983</v>
      </c>
      <c r="E148" s="34">
        <f t="shared" si="2"/>
        <v>417</v>
      </c>
      <c r="F148" s="27"/>
      <c r="G148" s="49"/>
      <c r="H148" s="51"/>
    </row>
    <row r="149" spans="1:8" x14ac:dyDescent="0.2">
      <c r="A149" s="36">
        <v>175</v>
      </c>
      <c r="B149" s="33">
        <f>Февраль!D149</f>
        <v>0</v>
      </c>
      <c r="C149" s="34">
        <f>Март!D149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Февраль!D150</f>
        <v>0</v>
      </c>
      <c r="C150" s="34">
        <f>Март!D150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Февраль!D151</f>
        <v>8811</v>
      </c>
      <c r="C151" s="34">
        <f>Март!D151</f>
        <v>8811</v>
      </c>
      <c r="D151" s="48">
        <v>8918</v>
      </c>
      <c r="E151" s="34">
        <f t="shared" si="2"/>
        <v>107</v>
      </c>
      <c r="F151" s="27"/>
      <c r="G151" s="49"/>
      <c r="H151" s="51"/>
    </row>
    <row r="152" spans="1:8" x14ac:dyDescent="0.2">
      <c r="A152" s="28">
        <v>179</v>
      </c>
      <c r="B152" s="33">
        <f>Февраль!D152</f>
        <v>0</v>
      </c>
      <c r="C152" s="34">
        <f>Март!D152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Февраль!D153</f>
        <v>2555</v>
      </c>
      <c r="C153" s="34">
        <f>Март!D153</f>
        <v>2555</v>
      </c>
      <c r="D153" s="48">
        <v>2556</v>
      </c>
      <c r="E153" s="34">
        <f t="shared" si="2"/>
        <v>1</v>
      </c>
      <c r="F153" s="27"/>
      <c r="G153" s="49"/>
      <c r="H153" s="51"/>
    </row>
    <row r="154" spans="1:8" x14ac:dyDescent="0.2">
      <c r="A154" s="31">
        <v>182</v>
      </c>
      <c r="B154" s="33">
        <f>Февраль!D154</f>
        <v>104</v>
      </c>
      <c r="C154" s="34">
        <f>Март!D154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Февраль!D155</f>
        <v>7291</v>
      </c>
      <c r="C155" s="34">
        <f>Март!D155</f>
        <v>9631</v>
      </c>
      <c r="D155" s="48">
        <v>11178</v>
      </c>
      <c r="E155" s="34">
        <f t="shared" si="2"/>
        <v>1547</v>
      </c>
      <c r="F155" s="34"/>
      <c r="G155" s="50"/>
      <c r="H155" s="51"/>
    </row>
    <row r="156" spans="1:8" x14ac:dyDescent="0.2">
      <c r="A156" s="31">
        <v>184.185</v>
      </c>
      <c r="B156" s="33">
        <f>Февраль!D156</f>
        <v>1863</v>
      </c>
      <c r="C156" s="34">
        <f>Март!D156</f>
        <v>1958</v>
      </c>
      <c r="D156" s="48">
        <v>2024</v>
      </c>
      <c r="E156" s="34">
        <f t="shared" si="2"/>
        <v>66</v>
      </c>
      <c r="F156" s="34"/>
      <c r="G156" s="50"/>
      <c r="H156" s="51"/>
    </row>
    <row r="157" spans="1:8" x14ac:dyDescent="0.2">
      <c r="A157" s="139">
        <v>186</v>
      </c>
      <c r="B157" s="33">
        <f>Февраль!D157</f>
        <v>423</v>
      </c>
      <c r="C157" s="34">
        <f>Март!D157</f>
        <v>423</v>
      </c>
      <c r="D157" s="48">
        <v>519</v>
      </c>
      <c r="E157" s="34">
        <f t="shared" si="2"/>
        <v>96</v>
      </c>
      <c r="F157" s="34"/>
      <c r="G157" s="50"/>
      <c r="H157" s="51"/>
    </row>
    <row r="158" spans="1:8" x14ac:dyDescent="0.2">
      <c r="A158" s="77">
        <v>187</v>
      </c>
      <c r="B158" s="33">
        <f>Февраль!D158</f>
        <v>1985</v>
      </c>
      <c r="C158" s="34">
        <f>Март!D158</f>
        <v>1985</v>
      </c>
      <c r="D158" s="48">
        <v>1985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Февраль!D159</f>
        <v>9370</v>
      </c>
      <c r="C159" s="34">
        <f>Март!D159</f>
        <v>9370</v>
      </c>
      <c r="D159" s="48">
        <v>9383</v>
      </c>
      <c r="E159" s="34">
        <f>D159-C159</f>
        <v>13</v>
      </c>
      <c r="F159" s="34"/>
      <c r="G159" s="50"/>
      <c r="H159" s="51"/>
    </row>
    <row r="160" spans="1:8" x14ac:dyDescent="0.2">
      <c r="A160" s="28">
        <v>189</v>
      </c>
      <c r="B160" s="33">
        <f>Февраль!D160</f>
        <v>0</v>
      </c>
      <c r="C160" s="34">
        <f>Март!D160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Февраль!D161</f>
        <v>453</v>
      </c>
      <c r="C161" s="34">
        <f>Март!D161</f>
        <v>453</v>
      </c>
      <c r="D161" s="48">
        <v>453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Февраль!D162</f>
        <v>434</v>
      </c>
      <c r="C162" s="34">
        <f>Март!D162</f>
        <v>434</v>
      </c>
      <c r="D162" s="48">
        <v>440</v>
      </c>
      <c r="E162" s="34">
        <f t="shared" si="2"/>
        <v>6</v>
      </c>
      <c r="F162" s="34"/>
      <c r="G162" s="50"/>
      <c r="H162" s="51"/>
    </row>
    <row r="163" spans="1:8" x14ac:dyDescent="0.2">
      <c r="A163" s="36">
        <v>192</v>
      </c>
      <c r="B163" s="33">
        <f>Февраль!D163</f>
        <v>0</v>
      </c>
      <c r="C163" s="34">
        <f>Март!D163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Февраль!D164</f>
        <v>1772</v>
      </c>
      <c r="C164" s="34">
        <f>Март!D164</f>
        <v>1772</v>
      </c>
      <c r="D164" s="48">
        <v>1772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Февраль!D165</f>
        <v>1587</v>
      </c>
      <c r="C165" s="34">
        <f>Март!D165</f>
        <v>1587</v>
      </c>
      <c r="D165" s="48">
        <v>1627</v>
      </c>
      <c r="E165" s="34">
        <f t="shared" si="2"/>
        <v>40</v>
      </c>
      <c r="F165" s="27"/>
      <c r="G165" s="49"/>
      <c r="H165" s="51"/>
    </row>
    <row r="166" spans="1:8" x14ac:dyDescent="0.2">
      <c r="A166" s="25">
        <v>195</v>
      </c>
      <c r="B166" s="33">
        <f>Февраль!D166</f>
        <v>505</v>
      </c>
      <c r="C166" s="34">
        <f>Март!D166</f>
        <v>505</v>
      </c>
      <c r="D166" s="48">
        <v>506</v>
      </c>
      <c r="E166" s="34">
        <f t="shared" si="2"/>
        <v>1</v>
      </c>
      <c r="F166" s="27"/>
      <c r="G166" s="49"/>
      <c r="H166" s="51"/>
    </row>
    <row r="167" spans="1:8" x14ac:dyDescent="0.2">
      <c r="A167" s="25">
        <v>196</v>
      </c>
      <c r="B167" s="33">
        <f>Февраль!D167</f>
        <v>27179</v>
      </c>
      <c r="C167" s="34">
        <f>Март!D167</f>
        <v>29521</v>
      </c>
      <c r="D167" s="48">
        <v>31789</v>
      </c>
      <c r="E167" s="34">
        <f t="shared" si="2"/>
        <v>2268</v>
      </c>
      <c r="F167" s="27"/>
      <c r="G167" s="49"/>
      <c r="H167" s="51">
        <v>13609</v>
      </c>
    </row>
    <row r="168" spans="1:8" x14ac:dyDescent="0.2">
      <c r="A168" s="73">
        <v>197</v>
      </c>
      <c r="B168" s="33">
        <f>Февраль!D168</f>
        <v>1051</v>
      </c>
      <c r="C168" s="34">
        <f>Март!D168</f>
        <v>1067</v>
      </c>
      <c r="D168" s="48">
        <v>1884</v>
      </c>
      <c r="E168" s="34">
        <f t="shared" si="2"/>
        <v>817</v>
      </c>
      <c r="F168" s="27"/>
      <c r="G168" s="49"/>
      <c r="H168" s="51"/>
    </row>
    <row r="169" spans="1:8" x14ac:dyDescent="0.2">
      <c r="A169" s="25">
        <v>198</v>
      </c>
      <c r="B169" s="33">
        <f>Февраль!D169</f>
        <v>3049</v>
      </c>
      <c r="C169" s="34">
        <f>Март!D169</f>
        <v>3056</v>
      </c>
      <c r="D169" s="48">
        <v>3060</v>
      </c>
      <c r="E169" s="34">
        <f t="shared" si="2"/>
        <v>4</v>
      </c>
      <c r="F169" s="27"/>
      <c r="G169" s="49"/>
      <c r="H169" s="51"/>
    </row>
    <row r="170" spans="1:8" x14ac:dyDescent="0.2">
      <c r="A170" s="25">
        <v>199</v>
      </c>
      <c r="B170" s="33">
        <f>Февраль!D170</f>
        <v>37116</v>
      </c>
      <c r="C170" s="34">
        <f>Март!D170</f>
        <v>37553</v>
      </c>
      <c r="D170" s="48">
        <v>37724</v>
      </c>
      <c r="E170" s="34">
        <f t="shared" si="2"/>
        <v>171</v>
      </c>
      <c r="F170" s="27"/>
      <c r="G170" s="49"/>
      <c r="H170" s="51"/>
    </row>
    <row r="171" spans="1:8" x14ac:dyDescent="0.2">
      <c r="A171" s="25">
        <v>200</v>
      </c>
      <c r="B171" s="33">
        <f>Февраль!D171</f>
        <v>105769</v>
      </c>
      <c r="C171" s="34">
        <f>Март!D171</f>
        <v>109278</v>
      </c>
      <c r="D171" s="48">
        <v>111530</v>
      </c>
      <c r="E171" s="34">
        <f t="shared" si="2"/>
        <v>2252</v>
      </c>
      <c r="F171" s="27"/>
      <c r="G171" s="49"/>
      <c r="H171" s="51"/>
    </row>
    <row r="172" spans="1:8" x14ac:dyDescent="0.2">
      <c r="A172" s="28">
        <v>201</v>
      </c>
      <c r="B172" s="33">
        <f>Февраль!D172</f>
        <v>0</v>
      </c>
      <c r="C172" s="34">
        <f>Март!D172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Февраль!D173</f>
        <v>0</v>
      </c>
      <c r="C173" s="34">
        <f>Март!D173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Февраль!D174</f>
        <v>0</v>
      </c>
      <c r="C174" s="34">
        <f>Март!D174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Февраль!D175</f>
        <v>0</v>
      </c>
      <c r="C175" s="34">
        <f>Март!D175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Февраль!D176</f>
        <v>0</v>
      </c>
      <c r="C176" s="34">
        <f>Март!D176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Февраль!D177</f>
        <v>0</v>
      </c>
      <c r="C177" s="34">
        <f>Март!D177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Февраль!D178</f>
        <v>0</v>
      </c>
      <c r="C178" s="34">
        <f>Март!D178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Февраль!D179</f>
        <v>3914</v>
      </c>
      <c r="C179" s="34">
        <f>Март!D179</f>
        <v>3914</v>
      </c>
      <c r="D179" s="48">
        <v>3922</v>
      </c>
      <c r="E179" s="34">
        <f t="shared" si="2"/>
        <v>8</v>
      </c>
      <c r="F179" s="34"/>
      <c r="G179" s="50"/>
      <c r="H179" s="51"/>
    </row>
    <row r="180" spans="1:8" x14ac:dyDescent="0.2">
      <c r="A180" s="28">
        <v>218</v>
      </c>
      <c r="B180" s="33">
        <f>Февраль!D180</f>
        <v>0</v>
      </c>
      <c r="C180" s="34">
        <f>Март!D180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Февраль!D181</f>
        <v>0</v>
      </c>
      <c r="C181" s="34">
        <f>Март!D181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Февраль!D182</f>
        <v>0</v>
      </c>
      <c r="C182" s="34">
        <f>Март!D182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Февраль!D183</f>
        <v>0</v>
      </c>
      <c r="C183" s="34">
        <f>Март!D183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Февраль!D184</f>
        <v>0</v>
      </c>
      <c r="C184" s="34">
        <f>Март!D184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Февраль!D185</f>
        <v>0</v>
      </c>
      <c r="C185" s="34">
        <f>Март!D185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Февраль!D186</f>
        <v>0</v>
      </c>
      <c r="C186" s="34">
        <f>Март!D186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Февраль!D187</f>
        <v>0</v>
      </c>
      <c r="C187" s="34">
        <f>Март!D187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Февраль!D188</f>
        <v>0</v>
      </c>
      <c r="C188" s="34">
        <f>Март!D188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Февраль!D189</f>
        <v>0</v>
      </c>
      <c r="C189" s="34">
        <f>Март!D189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Февраль!D190</f>
        <v>0</v>
      </c>
      <c r="C190" s="34">
        <f>Март!D190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Февраль!D191</f>
        <v>0</v>
      </c>
      <c r="C191" s="34">
        <f>Март!D191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Февраль!D192</f>
        <v>0</v>
      </c>
      <c r="C192" s="34">
        <f>Март!D192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Февраль!D193</f>
        <v>0</v>
      </c>
      <c r="C193" s="34">
        <f>Март!D193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Февраль!D194</f>
        <v>0</v>
      </c>
      <c r="C194" s="34">
        <f>Март!D194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Февраль!D195</f>
        <v>0</v>
      </c>
      <c r="C195" s="34">
        <f>Март!D195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Февраль!D196</f>
        <v>0</v>
      </c>
      <c r="C196" s="34">
        <f>Март!D196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Февраль!D197</f>
        <v>0</v>
      </c>
      <c r="C197" s="34">
        <f>Март!D197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Февраль!D198</f>
        <v>0</v>
      </c>
      <c r="C198" s="34">
        <f>Март!D198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Февраль!D199</f>
        <v>0</v>
      </c>
      <c r="C199" s="34">
        <f>Март!D199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Февраль!D200</f>
        <v>0</v>
      </c>
      <c r="C200" s="34">
        <f>Март!D200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Февраль!D201</f>
        <v>0</v>
      </c>
      <c r="C201" s="34">
        <f>Март!D201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Февраль!D202</f>
        <v>0</v>
      </c>
      <c r="C202" s="34">
        <f>Март!D202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Февраль!D203</f>
        <v>0</v>
      </c>
      <c r="C203" s="34">
        <f>Март!D203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Февраль!D204</f>
        <v>0</v>
      </c>
      <c r="C204" s="34">
        <f>Март!D204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Февраль!D205</f>
        <v>0</v>
      </c>
      <c r="C205" s="34">
        <f>Март!D205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Февраль!D206</f>
        <v>0</v>
      </c>
      <c r="C206" s="34">
        <f>Март!D206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Февраль!D207</f>
        <v>0</v>
      </c>
      <c r="C207" s="34">
        <f>Март!D207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Февраль!D208</f>
        <v>0</v>
      </c>
      <c r="C208" s="34">
        <f>Март!D208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Февраль!D209</f>
        <v>0</v>
      </c>
      <c r="C209" s="34">
        <f>Март!D209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Февраль!D210</f>
        <v>0</v>
      </c>
      <c r="C210" s="34">
        <f>Март!D210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Февраль!D211</f>
        <v>0</v>
      </c>
      <c r="C211" s="34">
        <f>Март!D211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Февраль!D212</f>
        <v>0</v>
      </c>
      <c r="C212" s="34">
        <f>Март!D212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Февраль!D213</f>
        <v>0</v>
      </c>
      <c r="C213" s="34">
        <f>Март!D213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Февраль!D214</f>
        <v>0</v>
      </c>
      <c r="C214" s="34">
        <f>Март!D214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Февраль!D215</f>
        <v>0</v>
      </c>
      <c r="C215" s="34">
        <f>Март!D215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Февраль!D216</f>
        <v>0</v>
      </c>
      <c r="C216" s="34">
        <f>Март!D216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Февраль!D217</f>
        <v>0</v>
      </c>
      <c r="C217" s="34">
        <f>Март!D217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Февраль!D218</f>
        <v>0</v>
      </c>
      <c r="C218" s="34">
        <f>Март!D218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Февраль!D219</f>
        <v>0</v>
      </c>
      <c r="C219" s="34">
        <f>Март!D219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Февраль!D220</f>
        <v>0</v>
      </c>
      <c r="C220" s="56">
        <f>Март!D220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Февраль!D221</f>
        <v>0</v>
      </c>
      <c r="C221" s="56">
        <f>Март!D221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Февраль!D222</f>
        <v>0</v>
      </c>
      <c r="C222" s="56">
        <f>Март!D222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Февраль!D223</f>
        <v>0</v>
      </c>
      <c r="C223" s="56">
        <f>Март!D223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Февраль!D224</f>
        <v>0</v>
      </c>
      <c r="C224" s="56">
        <f>Март!D224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Февраль!D225</f>
        <v>0</v>
      </c>
      <c r="C225" s="56">
        <f>Март!D225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Февраль!D226</f>
        <v>0</v>
      </c>
      <c r="C226" s="56">
        <f>Март!D226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Февраль!D227</f>
        <v>0</v>
      </c>
      <c r="C227" s="56">
        <f>Март!D227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Февраль!D228</f>
        <v>0</v>
      </c>
      <c r="C228" s="56">
        <f>Март!D228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Февраль!D229</f>
        <v>0</v>
      </c>
      <c r="C229" s="56">
        <f>Март!D229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Февраль!D230</f>
        <v>0</v>
      </c>
      <c r="C230" s="56">
        <f>Март!D230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Февраль!D231</f>
        <v>0</v>
      </c>
      <c r="C231" s="56">
        <f>Март!D231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Февраль!D232</f>
        <v>0</v>
      </c>
      <c r="C232" s="56">
        <f>Март!D232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Февраль!D233</f>
        <v>0</v>
      </c>
      <c r="C233" s="56">
        <f>Март!D233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Февраль!D234</f>
        <v>0</v>
      </c>
      <c r="C234" s="56">
        <f>Март!D234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Февраль!D235</f>
        <v>0</v>
      </c>
      <c r="C235" s="56">
        <f>Март!D235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Февраль!D236</f>
        <v>0</v>
      </c>
      <c r="C236" s="56">
        <f>Март!D236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Февраль!D237</f>
        <v>0</v>
      </c>
      <c r="C237" s="56">
        <f>Март!D237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Февраль!D238</f>
        <v>0</v>
      </c>
      <c r="C238" s="56">
        <f>Март!D238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Февраль!D239</f>
        <v>0</v>
      </c>
      <c r="C239" s="56">
        <f>Март!D239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Февраль!D240</f>
        <v>0</v>
      </c>
      <c r="C240" s="56">
        <f>Март!D240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Февраль!D241</f>
        <v>0</v>
      </c>
      <c r="C241" s="56">
        <f>Март!D241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Февраль!D242</f>
        <v>0</v>
      </c>
      <c r="C242" s="56">
        <f>Март!D242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Февраль!D243</f>
        <v>0</v>
      </c>
      <c r="C243" s="56">
        <f>Март!D243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Февраль!D244</f>
        <v>0</v>
      </c>
      <c r="C244" s="56">
        <f>Март!D244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Февраль!D245</f>
        <v>0</v>
      </c>
      <c r="C245" s="60">
        <f>Март!D245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Февраль!D246</f>
        <v>0</v>
      </c>
      <c r="C246" s="60">
        <f>Март!D246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/>
      <c r="C247" s="41"/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Февраль!D248</f>
        <v>20680</v>
      </c>
      <c r="C248" s="44">
        <f>Март!D248</f>
        <v>20680</v>
      </c>
      <c r="D248" s="64">
        <v>20680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39</v>
      </c>
      <c r="C256" s="125" t="s">
        <v>40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8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Март!C258</f>
        <v>11548</v>
      </c>
      <c r="C258" s="122">
        <v>11820.6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923840</v>
      </c>
      <c r="C259" s="112">
        <f>C258*80</f>
        <v>945648</v>
      </c>
      <c r="D259" s="109">
        <f>C259-B259</f>
        <v>21808</v>
      </c>
      <c r="E259" s="9">
        <f>SUM(E196:E246)</f>
        <v>0</v>
      </c>
      <c r="F259" s="147"/>
      <c r="G259" s="148"/>
      <c r="H259" s="10">
        <f>D259-E259-D261</f>
        <v>21739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Март!C261</f>
        <v>6970</v>
      </c>
      <c r="C261" s="123">
        <v>7039</v>
      </c>
      <c r="D261" s="119">
        <f>C261-B261</f>
        <v>69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Март!C263</f>
        <v>16218.8</v>
      </c>
      <c r="C263" s="122">
        <v>16464.400000000001</v>
      </c>
      <c r="D263" s="118"/>
      <c r="E263" s="83"/>
      <c r="F263" s="87" t="s">
        <v>65</v>
      </c>
      <c r="G263" s="135">
        <v>8</v>
      </c>
      <c r="H263" s="85"/>
    </row>
    <row r="264" spans="1:8" ht="15.75" thickBot="1" x14ac:dyDescent="0.25">
      <c r="A264" s="106"/>
      <c r="B264" s="115">
        <f>B263*60</f>
        <v>973128</v>
      </c>
      <c r="C264" s="115">
        <f>C263*60</f>
        <v>987864.00000000012</v>
      </c>
      <c r="D264" s="109">
        <f>C264-B264</f>
        <v>14736.000000000116</v>
      </c>
      <c r="E264" s="84">
        <f>SUM(E2:E53,E55:E63,E167:E171,E179,E247)</f>
        <v>13490</v>
      </c>
      <c r="F264" s="151">
        <f>(4*0.25+7*0.06)*G263*30</f>
        <v>340.79999999999995</v>
      </c>
      <c r="G264" s="152"/>
      <c r="H264" s="86">
        <f>D264-E264-F264</f>
        <v>905.20000000011646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Март!C266</f>
        <v>46265.4</v>
      </c>
      <c r="C266" s="122">
        <v>46817</v>
      </c>
      <c r="D266" s="118"/>
      <c r="E266" s="83"/>
      <c r="F266" s="87" t="s">
        <v>66</v>
      </c>
      <c r="G266" s="135">
        <v>8</v>
      </c>
      <c r="H266" s="85"/>
    </row>
    <row r="267" spans="1:8" ht="15.75" thickBot="1" x14ac:dyDescent="0.25">
      <c r="A267" s="106"/>
      <c r="B267" s="115">
        <f>B266*30</f>
        <v>1387962</v>
      </c>
      <c r="C267" s="115">
        <f>C266*30</f>
        <v>1404510</v>
      </c>
      <c r="D267" s="109">
        <f>C267-B267</f>
        <v>16548</v>
      </c>
      <c r="E267" s="84">
        <f>SUM(E54,E64:E166,E248)</f>
        <v>14221</v>
      </c>
      <c r="F267" s="151">
        <f>(8*0.25+7*0.06)*G266*30</f>
        <v>580.79999999999995</v>
      </c>
      <c r="G267" s="152"/>
      <c r="H267" s="86">
        <f>D267-E267-F267</f>
        <v>1746.2</v>
      </c>
    </row>
    <row r="268" spans="1:8" ht="15.75" thickBot="1" x14ac:dyDescent="0.25">
      <c r="A268" s="11"/>
      <c r="B268" s="116"/>
      <c r="C268" s="116"/>
      <c r="D268" s="119">
        <f>D259+D264+D267</f>
        <v>53092.000000000116</v>
      </c>
      <c r="E268" s="14">
        <f>E259+E264+E267</f>
        <v>27711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Март!C271</f>
        <v>4265.91</v>
      </c>
      <c r="C271" s="124">
        <v>4316.3999999999996</v>
      </c>
      <c r="D271" s="120"/>
      <c r="E271" s="143">
        <v>1603.71</v>
      </c>
      <c r="F271" s="1"/>
      <c r="G271" s="1"/>
      <c r="H271" s="1"/>
    </row>
    <row r="272" spans="1:8" ht="15.75" thickBot="1" x14ac:dyDescent="0.25">
      <c r="A272" s="108"/>
      <c r="B272" s="115">
        <f>B271*800</f>
        <v>3412728</v>
      </c>
      <c r="C272" s="115">
        <f>C271*800</f>
        <v>3453119.9999999995</v>
      </c>
      <c r="D272" s="121">
        <f>C272-B272</f>
        <v>40391.999999999534</v>
      </c>
      <c r="E272" s="144">
        <f>E271*800-Март!E271*800</f>
        <v>39992</v>
      </c>
      <c r="F272" s="1"/>
      <c r="G272" s="1"/>
      <c r="H272" s="1"/>
    </row>
  </sheetData>
  <sheetProtection password="CF36" sheet="1" objects="1" scenarios="1"/>
  <mergeCells count="11">
    <mergeCell ref="F258:G258"/>
    <mergeCell ref="F259:G259"/>
    <mergeCell ref="F261:G261"/>
    <mergeCell ref="F264:G264"/>
    <mergeCell ref="F267:G267"/>
    <mergeCell ref="F257:G257"/>
    <mergeCell ref="A250:B250"/>
    <mergeCell ref="A251:B251"/>
    <mergeCell ref="A252:B252"/>
    <mergeCell ref="A253:B253"/>
    <mergeCell ref="F256:G25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2"/>
  <sheetViews>
    <sheetView showRuler="0" topLeftCell="B1" zoomScaleNormal="100" workbookViewId="0">
      <pane ySplit="1" topLeftCell="B248" activePane="bottomLeft" state="frozen"/>
      <selection activeCell="L143" sqref="L143"/>
      <selection pane="bottomLeft" activeCell="D68" sqref="D68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58</v>
      </c>
      <c r="C1" s="2" t="s">
        <v>59</v>
      </c>
      <c r="D1" s="93" t="s">
        <v>53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Март!D2</f>
        <v>0</v>
      </c>
      <c r="C2" s="23">
        <f>Апрель!D2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Март!D3</f>
        <v>245</v>
      </c>
      <c r="C3" s="27">
        <f>Апрель!D3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Март!D4</f>
        <v>0</v>
      </c>
      <c r="C4" s="27">
        <f>Апрель!D4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Март!D5</f>
        <v>42181</v>
      </c>
      <c r="C5" s="27">
        <f>Апрель!D5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Март!D6</f>
        <v>32857</v>
      </c>
      <c r="C6" s="27">
        <f>Апрель!D6</f>
        <v>34585</v>
      </c>
      <c r="D6" s="48">
        <v>35559</v>
      </c>
      <c r="E6" s="34">
        <f t="shared" si="0"/>
        <v>974</v>
      </c>
      <c r="F6" s="27"/>
      <c r="G6" s="49"/>
      <c r="H6" s="51"/>
    </row>
    <row r="7" spans="1:8" x14ac:dyDescent="0.2">
      <c r="A7" s="31">
        <v>7.8</v>
      </c>
      <c r="B7" s="26">
        <f>Март!D7</f>
        <v>86530</v>
      </c>
      <c r="C7" s="27">
        <f>Апрель!D7</f>
        <v>88180</v>
      </c>
      <c r="D7" s="48">
        <v>89142</v>
      </c>
      <c r="E7" s="34">
        <f t="shared" si="0"/>
        <v>962</v>
      </c>
      <c r="F7" s="27"/>
      <c r="G7" s="49"/>
      <c r="H7" s="51"/>
    </row>
    <row r="8" spans="1:8" x14ac:dyDescent="0.2">
      <c r="A8" s="32">
        <v>9.1</v>
      </c>
      <c r="B8" s="26">
        <f>Март!D8</f>
        <v>20708</v>
      </c>
      <c r="C8" s="27">
        <f>Апрель!D8</f>
        <v>21146</v>
      </c>
      <c r="D8" s="48">
        <v>21573</v>
      </c>
      <c r="E8" s="34">
        <f t="shared" si="0"/>
        <v>427</v>
      </c>
      <c r="F8" s="27"/>
      <c r="G8" s="49"/>
      <c r="H8" s="51" t="s">
        <v>68</v>
      </c>
    </row>
    <row r="9" spans="1:8" x14ac:dyDescent="0.2">
      <c r="A9" s="126">
        <v>11</v>
      </c>
      <c r="B9" s="33">
        <f>Март!D9</f>
        <v>1193</v>
      </c>
      <c r="C9" s="34">
        <f>Апрель!D9</f>
        <v>1278</v>
      </c>
      <c r="D9" s="48">
        <v>1694</v>
      </c>
      <c r="E9" s="34">
        <f t="shared" si="0"/>
        <v>416</v>
      </c>
      <c r="F9" s="34"/>
      <c r="G9" s="50"/>
      <c r="H9" s="51"/>
    </row>
    <row r="10" spans="1:8" x14ac:dyDescent="0.2">
      <c r="A10" s="31">
        <v>12.13</v>
      </c>
      <c r="B10" s="33">
        <f>Март!D10</f>
        <v>44681</v>
      </c>
      <c r="C10" s="34">
        <f>Апрель!D10</f>
        <v>45302</v>
      </c>
      <c r="D10" s="48">
        <v>45661</v>
      </c>
      <c r="E10" s="34">
        <f t="shared" si="0"/>
        <v>359</v>
      </c>
      <c r="F10" s="34"/>
      <c r="G10" s="50"/>
      <c r="H10" s="51"/>
    </row>
    <row r="11" spans="1:8" x14ac:dyDescent="0.2">
      <c r="A11" s="25">
        <v>14.15</v>
      </c>
      <c r="B11" s="33">
        <f>Март!D11</f>
        <v>7937</v>
      </c>
      <c r="C11" s="34">
        <f>Апрель!D11</f>
        <v>8521</v>
      </c>
      <c r="D11" s="48">
        <v>9065</v>
      </c>
      <c r="E11" s="34">
        <f t="shared" si="0"/>
        <v>544</v>
      </c>
      <c r="F11" s="27"/>
      <c r="G11" s="49"/>
      <c r="H11" s="51"/>
    </row>
    <row r="12" spans="1:8" x14ac:dyDescent="0.2">
      <c r="A12" s="25">
        <v>16</v>
      </c>
      <c r="B12" s="33">
        <f>Март!D12</f>
        <v>3311</v>
      </c>
      <c r="C12" s="34">
        <f>Апрель!D12</f>
        <v>3311</v>
      </c>
      <c r="D12" s="48">
        <v>3709</v>
      </c>
      <c r="E12" s="34">
        <f t="shared" si="0"/>
        <v>398</v>
      </c>
      <c r="F12" s="27"/>
      <c r="G12" s="49"/>
      <c r="H12" s="51"/>
    </row>
    <row r="13" spans="1:8" x14ac:dyDescent="0.2">
      <c r="A13" s="28">
        <v>17</v>
      </c>
      <c r="B13" s="33">
        <f>Март!D13</f>
        <v>0</v>
      </c>
      <c r="C13" s="34">
        <f>Апрель!D13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Март!D14</f>
        <v>0</v>
      </c>
      <c r="C14" s="34">
        <f>Апрель!D14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Март!D15</f>
        <v>629</v>
      </c>
      <c r="C15" s="34">
        <f>Апрель!D15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Март!D16</f>
        <v>7656</v>
      </c>
      <c r="C16" s="34">
        <f>Апрель!D16</f>
        <v>7708</v>
      </c>
      <c r="D16" s="48">
        <v>7718</v>
      </c>
      <c r="E16" s="34">
        <f t="shared" si="0"/>
        <v>10</v>
      </c>
      <c r="F16" s="27"/>
      <c r="G16" s="49"/>
      <c r="H16" s="51"/>
    </row>
    <row r="17" spans="1:8" x14ac:dyDescent="0.2">
      <c r="A17" s="31">
        <v>21.22</v>
      </c>
      <c r="B17" s="33">
        <f>Март!D17</f>
        <v>9566</v>
      </c>
      <c r="C17" s="34">
        <f>Апрель!D17</f>
        <v>9651</v>
      </c>
      <c r="D17" s="48">
        <v>9862</v>
      </c>
      <c r="E17" s="34">
        <f t="shared" si="0"/>
        <v>211</v>
      </c>
      <c r="F17" s="34"/>
      <c r="G17" s="50"/>
      <c r="H17" s="51"/>
    </row>
    <row r="18" spans="1:8" x14ac:dyDescent="0.2">
      <c r="A18" s="25">
        <v>23</v>
      </c>
      <c r="B18" s="33">
        <f>Март!D18</f>
        <v>3611</v>
      </c>
      <c r="C18" s="34">
        <f>Апрель!D18</f>
        <v>3650</v>
      </c>
      <c r="D18" s="48">
        <v>3692</v>
      </c>
      <c r="E18" s="34">
        <f t="shared" si="0"/>
        <v>42</v>
      </c>
      <c r="F18" s="27"/>
      <c r="G18" s="49"/>
      <c r="H18" s="51"/>
    </row>
    <row r="19" spans="1:8" x14ac:dyDescent="0.2">
      <c r="A19" s="25">
        <v>24</v>
      </c>
      <c r="B19" s="33">
        <f>Март!D19</f>
        <v>49358</v>
      </c>
      <c r="C19" s="34">
        <f>Апрель!D19</f>
        <v>49974</v>
      </c>
      <c r="D19" s="48">
        <v>50438</v>
      </c>
      <c r="E19" s="34">
        <f t="shared" si="0"/>
        <v>464</v>
      </c>
      <c r="F19" s="27"/>
      <c r="G19" s="49"/>
      <c r="H19" s="51"/>
    </row>
    <row r="20" spans="1:8" x14ac:dyDescent="0.2">
      <c r="A20" s="28">
        <v>25</v>
      </c>
      <c r="B20" s="33">
        <f>Март!D20</f>
        <v>0</v>
      </c>
      <c r="C20" s="34">
        <f>Апрель!D20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Март!D21</f>
        <v>1763</v>
      </c>
      <c r="C21" s="34">
        <f>Апрель!D21</f>
        <v>1763</v>
      </c>
      <c r="D21" s="48">
        <v>1764</v>
      </c>
      <c r="E21" s="34">
        <f t="shared" si="0"/>
        <v>1</v>
      </c>
      <c r="F21" s="27"/>
      <c r="G21" s="49"/>
      <c r="H21" s="51"/>
    </row>
    <row r="22" spans="1:8" x14ac:dyDescent="0.2">
      <c r="A22" s="28">
        <v>27</v>
      </c>
      <c r="B22" s="33">
        <f>Март!D22</f>
        <v>0</v>
      </c>
      <c r="C22" s="34">
        <f>Апрель!D22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Март!D23</f>
        <v>36250</v>
      </c>
      <c r="C23" s="34">
        <f>Апрель!D23</f>
        <v>36257</v>
      </c>
      <c r="D23" s="48">
        <v>36935</v>
      </c>
      <c r="E23" s="34">
        <f t="shared" si="0"/>
        <v>678</v>
      </c>
      <c r="F23" s="27"/>
      <c r="G23" s="49"/>
      <c r="H23" s="51"/>
    </row>
    <row r="24" spans="1:8" x14ac:dyDescent="0.2">
      <c r="A24" s="25">
        <v>30</v>
      </c>
      <c r="B24" s="33">
        <f>Март!D24</f>
        <v>2469</v>
      </c>
      <c r="C24" s="34">
        <f>Апрель!D24</f>
        <v>2470</v>
      </c>
      <c r="D24" s="48">
        <v>2522</v>
      </c>
      <c r="E24" s="34">
        <f t="shared" si="0"/>
        <v>52</v>
      </c>
      <c r="F24" s="27"/>
      <c r="G24" s="49"/>
      <c r="H24" s="51"/>
    </row>
    <row r="25" spans="1:8" x14ac:dyDescent="0.2">
      <c r="A25" s="25">
        <v>31</v>
      </c>
      <c r="B25" s="33">
        <f>Март!D25</f>
        <v>78</v>
      </c>
      <c r="C25" s="34">
        <f>Апрель!D25</f>
        <v>78</v>
      </c>
      <c r="D25" s="48">
        <v>80</v>
      </c>
      <c r="E25" s="34">
        <f t="shared" si="0"/>
        <v>2</v>
      </c>
      <c r="F25" s="27"/>
      <c r="G25" s="49"/>
      <c r="H25" s="51"/>
    </row>
    <row r="26" spans="1:8" x14ac:dyDescent="0.2">
      <c r="A26" s="25">
        <v>32</v>
      </c>
      <c r="B26" s="33">
        <f>Март!D26</f>
        <v>4938</v>
      </c>
      <c r="C26" s="34">
        <f>Апрель!D26</f>
        <v>5082</v>
      </c>
      <c r="D26" s="48">
        <v>5117</v>
      </c>
      <c r="E26" s="34">
        <f t="shared" si="0"/>
        <v>35</v>
      </c>
      <c r="F26" s="27"/>
      <c r="G26" s="49"/>
      <c r="H26" s="51"/>
    </row>
    <row r="27" spans="1:8" x14ac:dyDescent="0.2">
      <c r="A27" s="28">
        <v>33</v>
      </c>
      <c r="B27" s="33">
        <f>Март!D27</f>
        <v>0</v>
      </c>
      <c r="C27" s="34">
        <f>Апрель!D27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Март!D28</f>
        <v>2157</v>
      </c>
      <c r="C28" s="34">
        <f>Апрель!D28</f>
        <v>2212</v>
      </c>
      <c r="D28" s="48">
        <v>2459</v>
      </c>
      <c r="E28" s="34">
        <f t="shared" si="0"/>
        <v>247</v>
      </c>
      <c r="F28" s="27"/>
      <c r="G28" s="49"/>
      <c r="H28" s="51"/>
    </row>
    <row r="29" spans="1:8" x14ac:dyDescent="0.2">
      <c r="A29" s="28">
        <v>35</v>
      </c>
      <c r="B29" s="33">
        <f>Март!D29</f>
        <v>0</v>
      </c>
      <c r="C29" s="34">
        <f>Апрель!D29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Март!D30</f>
        <v>3685</v>
      </c>
      <c r="C30" s="34">
        <f>Апрель!D30</f>
        <v>3734</v>
      </c>
      <c r="D30" s="48">
        <v>3892</v>
      </c>
      <c r="E30" s="34">
        <f t="shared" si="0"/>
        <v>158</v>
      </c>
      <c r="F30" s="27"/>
      <c r="G30" s="49"/>
      <c r="H30" s="51"/>
    </row>
    <row r="31" spans="1:8" x14ac:dyDescent="0.2">
      <c r="A31" s="25">
        <v>37</v>
      </c>
      <c r="B31" s="33">
        <f>Март!D31</f>
        <v>14739</v>
      </c>
      <c r="C31" s="34">
        <f>Апрель!D31</f>
        <v>14883</v>
      </c>
      <c r="D31" s="48">
        <v>15122</v>
      </c>
      <c r="E31" s="34">
        <f t="shared" si="0"/>
        <v>239</v>
      </c>
      <c r="F31" s="27"/>
      <c r="G31" s="49"/>
      <c r="H31" s="51"/>
    </row>
    <row r="32" spans="1:8" x14ac:dyDescent="0.2">
      <c r="A32" s="25">
        <v>38</v>
      </c>
      <c r="B32" s="33">
        <f>Март!D32</f>
        <v>679</v>
      </c>
      <c r="C32" s="34">
        <f>Апрель!D32</f>
        <v>684</v>
      </c>
      <c r="D32" s="48">
        <v>717</v>
      </c>
      <c r="E32" s="34">
        <f t="shared" si="0"/>
        <v>33</v>
      </c>
      <c r="F32" s="27"/>
      <c r="G32" s="49"/>
      <c r="H32" s="51"/>
    </row>
    <row r="33" spans="1:8" x14ac:dyDescent="0.2">
      <c r="A33" s="72">
        <v>39.4</v>
      </c>
      <c r="B33" s="33">
        <f>Март!D33</f>
        <v>58808</v>
      </c>
      <c r="C33" s="34">
        <f>Апрель!D33</f>
        <v>59061</v>
      </c>
      <c r="D33" s="48">
        <v>59282</v>
      </c>
      <c r="E33" s="34">
        <f t="shared" si="0"/>
        <v>221</v>
      </c>
      <c r="F33" s="34"/>
      <c r="G33" s="50"/>
      <c r="H33" s="51"/>
    </row>
    <row r="34" spans="1:8" x14ac:dyDescent="0.2">
      <c r="A34" s="35" t="s">
        <v>8</v>
      </c>
      <c r="B34" s="33">
        <f>Март!D34</f>
        <v>20762</v>
      </c>
      <c r="C34" s="34">
        <f>Апрель!D34</f>
        <v>20827</v>
      </c>
      <c r="D34" s="48">
        <v>21032</v>
      </c>
      <c r="E34" s="34">
        <f t="shared" si="0"/>
        <v>205</v>
      </c>
      <c r="F34" s="52"/>
      <c r="G34" s="53"/>
      <c r="H34" s="54"/>
    </row>
    <row r="35" spans="1:8" x14ac:dyDescent="0.2">
      <c r="A35" s="25">
        <v>44</v>
      </c>
      <c r="B35" s="33">
        <f>Март!D35</f>
        <v>993</v>
      </c>
      <c r="C35" s="34">
        <f>Апрель!D35</f>
        <v>1009</v>
      </c>
      <c r="D35" s="48">
        <v>1146</v>
      </c>
      <c r="E35" s="34">
        <f t="shared" si="0"/>
        <v>137</v>
      </c>
      <c r="F35" s="27"/>
      <c r="G35" s="49"/>
      <c r="H35" s="90"/>
    </row>
    <row r="36" spans="1:8" x14ac:dyDescent="0.2">
      <c r="A36" s="25">
        <v>45</v>
      </c>
      <c r="B36" s="33">
        <f>Март!D36</f>
        <v>1355</v>
      </c>
      <c r="C36" s="34">
        <f>Апрель!D36</f>
        <v>1362</v>
      </c>
      <c r="D36" s="48">
        <v>1491</v>
      </c>
      <c r="E36" s="34">
        <f t="shared" si="0"/>
        <v>129</v>
      </c>
      <c r="F36" s="27"/>
      <c r="G36" s="49"/>
      <c r="H36" s="51"/>
    </row>
    <row r="37" spans="1:8" x14ac:dyDescent="0.2">
      <c r="A37" s="25">
        <v>46</v>
      </c>
      <c r="B37" s="33">
        <f>Март!D37</f>
        <v>5766</v>
      </c>
      <c r="C37" s="34">
        <f>Апрель!D37</f>
        <v>5795</v>
      </c>
      <c r="D37" s="48">
        <v>6003</v>
      </c>
      <c r="E37" s="34">
        <f t="shared" si="0"/>
        <v>208</v>
      </c>
      <c r="F37" s="27"/>
      <c r="G37" s="49"/>
      <c r="H37" s="51"/>
    </row>
    <row r="38" spans="1:8" x14ac:dyDescent="0.2">
      <c r="A38" s="35" t="s">
        <v>9</v>
      </c>
      <c r="B38" s="33">
        <f>Март!D38</f>
        <v>30361</v>
      </c>
      <c r="C38" s="34">
        <f>Апрель!D38</f>
        <v>30425</v>
      </c>
      <c r="D38" s="48">
        <v>30563</v>
      </c>
      <c r="E38" s="34">
        <f t="shared" si="0"/>
        <v>138</v>
      </c>
      <c r="F38" s="27"/>
      <c r="G38" s="49"/>
      <c r="H38" s="51"/>
    </row>
    <row r="39" spans="1:8" x14ac:dyDescent="0.2">
      <c r="A39" s="25">
        <v>50.51</v>
      </c>
      <c r="B39" s="33">
        <f>Март!D39</f>
        <v>5827</v>
      </c>
      <c r="C39" s="34">
        <f>Апрель!D39</f>
        <v>5969</v>
      </c>
      <c r="D39" s="48">
        <v>6208</v>
      </c>
      <c r="E39" s="34">
        <f t="shared" si="0"/>
        <v>239</v>
      </c>
      <c r="F39" s="27"/>
      <c r="G39" s="49"/>
      <c r="H39" s="51"/>
    </row>
    <row r="40" spans="1:8" x14ac:dyDescent="0.2">
      <c r="A40" s="126">
        <v>52</v>
      </c>
      <c r="B40" s="33">
        <f>Март!D40</f>
        <v>9052</v>
      </c>
      <c r="C40" s="34">
        <f>Апрель!D40</f>
        <v>9318</v>
      </c>
      <c r="D40" s="48">
        <v>9552</v>
      </c>
      <c r="E40" s="34">
        <f t="shared" si="0"/>
        <v>234</v>
      </c>
      <c r="F40" s="34"/>
      <c r="G40" s="50"/>
      <c r="H40" s="51"/>
    </row>
    <row r="41" spans="1:8" x14ac:dyDescent="0.2">
      <c r="A41" s="78" t="s">
        <v>7</v>
      </c>
      <c r="B41" s="33">
        <f>Март!D41</f>
        <v>833</v>
      </c>
      <c r="C41" s="34">
        <f>Апрель!D41</f>
        <v>840</v>
      </c>
      <c r="D41" s="48">
        <v>1056</v>
      </c>
      <c r="E41" s="34">
        <f t="shared" si="0"/>
        <v>216</v>
      </c>
      <c r="F41" s="34"/>
      <c r="G41" s="50"/>
      <c r="H41" s="51"/>
    </row>
    <row r="42" spans="1:8" x14ac:dyDescent="0.2">
      <c r="A42" s="25">
        <v>57</v>
      </c>
      <c r="B42" s="33">
        <f>Март!D42</f>
        <v>2</v>
      </c>
      <c r="C42" s="34">
        <f>Апрель!D42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Март!D43</f>
        <v>6</v>
      </c>
      <c r="C43" s="34">
        <f>Апрель!D43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Март!D44</f>
        <v>0</v>
      </c>
      <c r="C44" s="34">
        <f>Апрель!D44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Март!D45</f>
        <v>5801</v>
      </c>
      <c r="C45" s="34">
        <f>Апрель!D45</f>
        <v>5804</v>
      </c>
      <c r="D45" s="48">
        <v>6006</v>
      </c>
      <c r="E45" s="34">
        <f t="shared" si="0"/>
        <v>202</v>
      </c>
      <c r="F45" s="27"/>
      <c r="G45" s="49"/>
      <c r="H45" s="51"/>
    </row>
    <row r="46" spans="1:8" x14ac:dyDescent="0.2">
      <c r="A46" s="25">
        <v>62</v>
      </c>
      <c r="B46" s="33">
        <f>Март!D46</f>
        <v>6439</v>
      </c>
      <c r="C46" s="34">
        <f>Апрель!D46</f>
        <v>6497</v>
      </c>
      <c r="D46" s="48">
        <v>6846</v>
      </c>
      <c r="E46" s="34">
        <f t="shared" si="0"/>
        <v>349</v>
      </c>
      <c r="F46" s="27"/>
      <c r="G46" s="49"/>
      <c r="H46" s="51"/>
    </row>
    <row r="47" spans="1:8" x14ac:dyDescent="0.2">
      <c r="A47" s="28">
        <v>63</v>
      </c>
      <c r="B47" s="33">
        <f>Март!D47</f>
        <v>0</v>
      </c>
      <c r="C47" s="34">
        <f>Апрель!D47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Март!D48</f>
        <v>0</v>
      </c>
      <c r="C48" s="34">
        <f>Апрель!D48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Март!D49</f>
        <v>0</v>
      </c>
      <c r="C49" s="34">
        <f>Апрель!D49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Март!D50</f>
        <v>5810</v>
      </c>
      <c r="C50" s="34">
        <f>Апрель!D50</f>
        <v>5894</v>
      </c>
      <c r="D50" s="48">
        <v>6098</v>
      </c>
      <c r="E50" s="34">
        <f t="shared" si="0"/>
        <v>204</v>
      </c>
      <c r="F50" s="27"/>
      <c r="G50" s="49"/>
      <c r="H50" s="51"/>
    </row>
    <row r="51" spans="1:8" x14ac:dyDescent="0.2">
      <c r="A51" s="25">
        <v>67</v>
      </c>
      <c r="B51" s="33">
        <f>Март!D51</f>
        <v>1400</v>
      </c>
      <c r="C51" s="34">
        <f>Апрель!D51</f>
        <v>1400</v>
      </c>
      <c r="D51" s="48">
        <v>1503</v>
      </c>
      <c r="E51" s="34">
        <f t="shared" si="0"/>
        <v>103</v>
      </c>
      <c r="F51" s="27"/>
      <c r="G51" s="49"/>
      <c r="H51" s="51"/>
    </row>
    <row r="52" spans="1:8" x14ac:dyDescent="0.2">
      <c r="A52" s="25">
        <v>68</v>
      </c>
      <c r="B52" s="33">
        <f>Март!D52</f>
        <v>8064</v>
      </c>
      <c r="C52" s="34">
        <f>Апрель!D52</f>
        <v>8064</v>
      </c>
      <c r="D52" s="48">
        <v>8306</v>
      </c>
      <c r="E52" s="34">
        <f t="shared" si="0"/>
        <v>242</v>
      </c>
      <c r="F52" s="27"/>
      <c r="G52" s="49"/>
      <c r="H52" s="51"/>
    </row>
    <row r="53" spans="1:8" x14ac:dyDescent="0.2">
      <c r="A53" s="25">
        <v>69</v>
      </c>
      <c r="B53" s="33">
        <f>Март!D53</f>
        <v>3287</v>
      </c>
      <c r="C53" s="34">
        <f>Апрель!D53</f>
        <v>3288</v>
      </c>
      <c r="D53" s="48">
        <v>3376</v>
      </c>
      <c r="E53" s="34">
        <f t="shared" si="0"/>
        <v>88</v>
      </c>
      <c r="F53" s="27"/>
      <c r="G53" s="49"/>
      <c r="H53" s="51"/>
    </row>
    <row r="54" spans="1:8" x14ac:dyDescent="0.2">
      <c r="A54" s="35" t="s">
        <v>15</v>
      </c>
      <c r="B54" s="33">
        <f>Март!D54</f>
        <v>64100</v>
      </c>
      <c r="C54" s="34">
        <f>Апрель!D54</f>
        <v>64150</v>
      </c>
      <c r="D54" s="48">
        <v>64150</v>
      </c>
      <c r="E54" s="34">
        <f t="shared" si="0"/>
        <v>0</v>
      </c>
      <c r="F54" s="27"/>
      <c r="G54" s="49"/>
      <c r="H54" s="51"/>
    </row>
    <row r="55" spans="1:8" x14ac:dyDescent="0.2">
      <c r="A55" s="35" t="s">
        <v>16</v>
      </c>
      <c r="B55" s="33">
        <f>Март!D55</f>
        <v>79</v>
      </c>
      <c r="C55" s="34">
        <f>Апрель!D55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Март!D56</f>
        <v>12868</v>
      </c>
      <c r="C56" s="34">
        <f>Апрель!D56</f>
        <v>13022</v>
      </c>
      <c r="D56" s="48">
        <v>13315</v>
      </c>
      <c r="E56" s="34">
        <f t="shared" si="0"/>
        <v>293</v>
      </c>
      <c r="F56" s="27"/>
      <c r="G56" s="49"/>
      <c r="H56" s="51"/>
    </row>
    <row r="57" spans="1:8" x14ac:dyDescent="0.2">
      <c r="A57" s="25">
        <v>71</v>
      </c>
      <c r="B57" s="33">
        <f>Март!D57</f>
        <v>460</v>
      </c>
      <c r="C57" s="34">
        <f>Апрель!D57</f>
        <v>475</v>
      </c>
      <c r="D57" s="48">
        <v>487</v>
      </c>
      <c r="E57" s="34">
        <f t="shared" si="0"/>
        <v>12</v>
      </c>
      <c r="F57" s="27"/>
      <c r="G57" s="49"/>
      <c r="H57" s="51"/>
    </row>
    <row r="58" spans="1:8" x14ac:dyDescent="0.2">
      <c r="A58" s="25">
        <v>72</v>
      </c>
      <c r="B58" s="33">
        <f>Март!D58</f>
        <v>249</v>
      </c>
      <c r="C58" s="34">
        <f>Апрель!D58</f>
        <v>250</v>
      </c>
      <c r="D58" s="48">
        <v>250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Март!D59</f>
        <v>4551</v>
      </c>
      <c r="C59" s="34">
        <f>Апрель!D59</f>
        <v>4551</v>
      </c>
      <c r="D59" s="48">
        <v>4817</v>
      </c>
      <c r="E59" s="34">
        <f t="shared" si="0"/>
        <v>266</v>
      </c>
      <c r="F59" s="27"/>
      <c r="G59" s="49"/>
      <c r="H59" s="51"/>
    </row>
    <row r="60" spans="1:8" x14ac:dyDescent="0.2">
      <c r="A60" s="28">
        <v>74</v>
      </c>
      <c r="B60" s="33">
        <f>Март!D60</f>
        <v>0</v>
      </c>
      <c r="C60" s="34">
        <f>Апрель!D60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Март!D61</f>
        <v>0</v>
      </c>
      <c r="C61" s="34">
        <f>Апрель!D61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Март!D62</f>
        <v>1414</v>
      </c>
      <c r="C62" s="34">
        <f>Апрель!D62</f>
        <v>1419</v>
      </c>
      <c r="D62" s="48">
        <v>1531</v>
      </c>
      <c r="E62" s="34">
        <f t="shared" si="0"/>
        <v>112</v>
      </c>
      <c r="F62" s="27"/>
      <c r="G62" s="49"/>
      <c r="H62" s="51"/>
    </row>
    <row r="63" spans="1:8" x14ac:dyDescent="0.2">
      <c r="A63" s="25">
        <v>77</v>
      </c>
      <c r="B63" s="33">
        <f>Март!D63</f>
        <v>40935</v>
      </c>
      <c r="C63" s="34">
        <f>Апрель!D63</f>
        <v>41432</v>
      </c>
      <c r="D63" s="48">
        <v>41897</v>
      </c>
      <c r="E63" s="34">
        <f t="shared" si="0"/>
        <v>465</v>
      </c>
      <c r="F63" s="27"/>
      <c r="G63" s="49"/>
      <c r="H63" s="51"/>
    </row>
    <row r="64" spans="1:8" x14ac:dyDescent="0.2">
      <c r="A64" s="25">
        <v>78</v>
      </c>
      <c r="B64" s="33">
        <f>Март!D64</f>
        <v>33755</v>
      </c>
      <c r="C64" s="34">
        <f>Апрель!D64</f>
        <v>33809</v>
      </c>
      <c r="D64" s="48">
        <v>34367</v>
      </c>
      <c r="E64" s="34">
        <f t="shared" si="0"/>
        <v>558</v>
      </c>
      <c r="F64" s="27"/>
      <c r="G64" s="49"/>
      <c r="H64" s="51"/>
    </row>
    <row r="65" spans="1:8" x14ac:dyDescent="0.2">
      <c r="A65" s="126">
        <v>79</v>
      </c>
      <c r="B65" s="33">
        <f>Март!D65</f>
        <v>30816</v>
      </c>
      <c r="C65" s="34">
        <f>Апрель!D65</f>
        <v>31598</v>
      </c>
      <c r="D65" s="48">
        <v>32502</v>
      </c>
      <c r="E65" s="34">
        <f t="shared" si="0"/>
        <v>904</v>
      </c>
      <c r="F65" s="27"/>
      <c r="G65" s="49"/>
      <c r="H65" s="51"/>
    </row>
    <row r="66" spans="1:8" x14ac:dyDescent="0.2">
      <c r="A66" s="28">
        <v>80</v>
      </c>
      <c r="B66" s="33">
        <f>Март!D66</f>
        <v>0</v>
      </c>
      <c r="C66" s="34">
        <f>Апрель!D66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Март!D67</f>
        <v>26900</v>
      </c>
      <c r="C67" s="34">
        <f>Апрель!D67</f>
        <v>27300</v>
      </c>
      <c r="D67" s="48">
        <v>27500</v>
      </c>
      <c r="E67" s="34">
        <f t="shared" si="1"/>
        <v>200</v>
      </c>
      <c r="F67" s="34"/>
      <c r="G67" s="50"/>
      <c r="H67" s="51"/>
    </row>
    <row r="68" spans="1:8" x14ac:dyDescent="0.2">
      <c r="A68" s="31">
        <v>82</v>
      </c>
      <c r="B68" s="33">
        <f>Март!D68</f>
        <v>3610</v>
      </c>
      <c r="C68" s="34">
        <f>Апрель!D68</f>
        <v>3615</v>
      </c>
      <c r="D68" s="48">
        <v>3773</v>
      </c>
      <c r="E68" s="34">
        <f t="shared" si="1"/>
        <v>158</v>
      </c>
      <c r="F68" s="34"/>
      <c r="G68" s="50"/>
      <c r="H68" s="51"/>
    </row>
    <row r="69" spans="1:8" x14ac:dyDescent="0.2">
      <c r="A69" s="28">
        <v>83</v>
      </c>
      <c r="B69" s="33">
        <f>Март!D69</f>
        <v>0</v>
      </c>
      <c r="C69" s="34">
        <f>Апрель!D69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Март!D70</f>
        <v>0</v>
      </c>
      <c r="C70" s="34">
        <f>Апрель!D70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Март!D71</f>
        <v>0</v>
      </c>
      <c r="C71" s="34">
        <f>Апрель!D71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Март!D72</f>
        <v>6831</v>
      </c>
      <c r="C72" s="34">
        <f>Апрель!D72</f>
        <v>7333</v>
      </c>
      <c r="D72" s="48">
        <v>7491</v>
      </c>
      <c r="E72" s="34">
        <f t="shared" si="1"/>
        <v>158</v>
      </c>
      <c r="F72" s="27"/>
      <c r="G72" s="49"/>
      <c r="H72" s="51"/>
    </row>
    <row r="73" spans="1:8" x14ac:dyDescent="0.2">
      <c r="A73" s="25">
        <v>87</v>
      </c>
      <c r="B73" s="33">
        <f>Март!D73</f>
        <v>9801</v>
      </c>
      <c r="C73" s="34">
        <f>Апрель!D73</f>
        <v>9801</v>
      </c>
      <c r="D73" s="48">
        <v>9911</v>
      </c>
      <c r="E73" s="34">
        <f t="shared" si="1"/>
        <v>110</v>
      </c>
      <c r="F73" s="27"/>
      <c r="G73" s="49"/>
      <c r="H73" s="51"/>
    </row>
    <row r="74" spans="1:8" x14ac:dyDescent="0.2">
      <c r="A74" s="25">
        <v>88.89</v>
      </c>
      <c r="B74" s="33">
        <f>Март!D74</f>
        <v>6248</v>
      </c>
      <c r="C74" s="34">
        <f>Апрель!D74</f>
        <v>6265</v>
      </c>
      <c r="D74" s="48">
        <v>6507</v>
      </c>
      <c r="E74" s="34">
        <f t="shared" si="1"/>
        <v>242</v>
      </c>
      <c r="F74" s="27"/>
      <c r="G74" s="49"/>
      <c r="H74" s="51"/>
    </row>
    <row r="75" spans="1:8" x14ac:dyDescent="0.2">
      <c r="A75" s="25">
        <v>90</v>
      </c>
      <c r="B75" s="33">
        <f>Март!D75</f>
        <v>9938</v>
      </c>
      <c r="C75" s="34">
        <f>Апрель!D75</f>
        <v>10043</v>
      </c>
      <c r="D75" s="48">
        <v>10729</v>
      </c>
      <c r="E75" s="34">
        <f t="shared" si="1"/>
        <v>686</v>
      </c>
      <c r="F75" s="27"/>
      <c r="G75" s="49"/>
      <c r="H75" s="51"/>
    </row>
    <row r="76" spans="1:8" x14ac:dyDescent="0.2">
      <c r="A76" s="25">
        <v>91</v>
      </c>
      <c r="B76" s="33">
        <f>Март!D76</f>
        <v>6397</v>
      </c>
      <c r="C76" s="34">
        <f>Апрель!D76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Март!D77</f>
        <v>0</v>
      </c>
      <c r="C77" s="34">
        <f>Апрель!D77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Март!D78</f>
        <v>0</v>
      </c>
      <c r="C78" s="34">
        <f>Апрель!D78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Март!D79</f>
        <v>0</v>
      </c>
      <c r="C79" s="34">
        <f>Апрель!D79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Март!D80</f>
        <v>0</v>
      </c>
      <c r="C80" s="34">
        <f>Апрель!D80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Март!D81</f>
        <v>0</v>
      </c>
      <c r="C81" s="34">
        <f>Апрель!D81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Март!D82</f>
        <v>2.5</v>
      </c>
      <c r="C82" s="34">
        <f>Апрель!D82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Март!D83</f>
        <v>0</v>
      </c>
      <c r="C83" s="34">
        <f>Апрель!D83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Март!D84</f>
        <v>8600</v>
      </c>
      <c r="C84" s="34">
        <f>Апрель!D84</f>
        <v>8825</v>
      </c>
      <c r="D84" s="48">
        <v>9416</v>
      </c>
      <c r="E84" s="34">
        <f t="shared" si="1"/>
        <v>591</v>
      </c>
      <c r="F84" s="27"/>
      <c r="G84" s="49"/>
      <c r="H84" s="51"/>
    </row>
    <row r="85" spans="1:8" x14ac:dyDescent="0.2">
      <c r="A85" s="28">
        <v>100</v>
      </c>
      <c r="B85" s="33">
        <f>Март!D85</f>
        <v>0</v>
      </c>
      <c r="C85" s="34">
        <f>Апрель!D85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Март!D86</f>
        <v>24205</v>
      </c>
      <c r="C86" s="34">
        <f>Апрель!D86</f>
        <v>24973</v>
      </c>
      <c r="D86" s="48">
        <v>25514</v>
      </c>
      <c r="E86" s="34">
        <f t="shared" si="1"/>
        <v>541</v>
      </c>
      <c r="F86" s="27"/>
      <c r="G86" s="49"/>
      <c r="H86" s="51"/>
    </row>
    <row r="87" spans="1:8" x14ac:dyDescent="0.2">
      <c r="A87" s="25">
        <v>103</v>
      </c>
      <c r="B87" s="33">
        <f>Март!D87</f>
        <v>1264</v>
      </c>
      <c r="C87" s="34">
        <f>Апрель!D87</f>
        <v>1264</v>
      </c>
      <c r="D87" s="48">
        <v>1302</v>
      </c>
      <c r="E87" s="34">
        <f t="shared" si="1"/>
        <v>38</v>
      </c>
      <c r="F87" s="27"/>
      <c r="G87" s="49"/>
      <c r="H87" s="51"/>
    </row>
    <row r="88" spans="1:8" x14ac:dyDescent="0.2">
      <c r="A88" s="25">
        <v>104</v>
      </c>
      <c r="B88" s="33">
        <f>Март!D88</f>
        <v>111</v>
      </c>
      <c r="C88" s="34">
        <f>Апрель!D88</f>
        <v>111</v>
      </c>
      <c r="D88" s="48">
        <v>123</v>
      </c>
      <c r="E88" s="34">
        <f t="shared" si="1"/>
        <v>12</v>
      </c>
      <c r="F88" s="27"/>
      <c r="G88" s="49"/>
      <c r="H88" s="51"/>
    </row>
    <row r="89" spans="1:8" x14ac:dyDescent="0.2">
      <c r="A89" s="28">
        <v>105</v>
      </c>
      <c r="B89" s="33">
        <f>Март!D89</f>
        <v>0</v>
      </c>
      <c r="C89" s="34">
        <f>Апрель!D89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Март!D90</f>
        <v>0</v>
      </c>
      <c r="C90" s="34">
        <f>Апрель!D90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Март!D91</f>
        <v>67</v>
      </c>
      <c r="C91" s="34">
        <f>Апрель!D91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Март!D92</f>
        <v>6351</v>
      </c>
      <c r="C92" s="34">
        <f>Апрель!D92</f>
        <v>6361</v>
      </c>
      <c r="D92" s="48">
        <v>6583</v>
      </c>
      <c r="E92" s="34">
        <f t="shared" si="1"/>
        <v>222</v>
      </c>
      <c r="F92" s="27"/>
      <c r="G92" s="49"/>
      <c r="H92" s="51"/>
    </row>
    <row r="93" spans="1:8" x14ac:dyDescent="0.2">
      <c r="A93" s="25">
        <v>110</v>
      </c>
      <c r="B93" s="33">
        <f>Март!D93</f>
        <v>789</v>
      </c>
      <c r="C93" s="34">
        <f>Апрель!D93</f>
        <v>789</v>
      </c>
      <c r="D93" s="48">
        <v>820</v>
      </c>
      <c r="E93" s="34">
        <f t="shared" si="1"/>
        <v>31</v>
      </c>
      <c r="F93" s="27"/>
      <c r="G93" s="49"/>
      <c r="H93" s="51"/>
    </row>
    <row r="94" spans="1:8" x14ac:dyDescent="0.2">
      <c r="A94" s="25">
        <v>111</v>
      </c>
      <c r="B94" s="33">
        <f>Март!D94</f>
        <v>4612</v>
      </c>
      <c r="C94" s="34">
        <f>Апрель!D94</f>
        <v>4612</v>
      </c>
      <c r="D94" s="48">
        <v>4614</v>
      </c>
      <c r="E94" s="34">
        <f t="shared" si="1"/>
        <v>2</v>
      </c>
      <c r="F94" s="27"/>
      <c r="G94" s="49"/>
      <c r="H94" s="51"/>
    </row>
    <row r="95" spans="1:8" x14ac:dyDescent="0.2">
      <c r="A95" s="25">
        <v>112</v>
      </c>
      <c r="B95" s="33">
        <f>Март!D95</f>
        <v>6587</v>
      </c>
      <c r="C95" s="34">
        <f>Апрель!D95</f>
        <v>6603</v>
      </c>
      <c r="D95" s="48">
        <v>6906</v>
      </c>
      <c r="E95" s="34">
        <f t="shared" si="1"/>
        <v>303</v>
      </c>
      <c r="F95" s="27"/>
      <c r="G95" s="49"/>
      <c r="H95" s="51"/>
    </row>
    <row r="96" spans="1:8" x14ac:dyDescent="0.2">
      <c r="A96" s="25">
        <v>113</v>
      </c>
      <c r="B96" s="33">
        <f>Март!D96</f>
        <v>12034</v>
      </c>
      <c r="C96" s="34">
        <f>Апрель!D96</f>
        <v>12084</v>
      </c>
      <c r="D96" s="48">
        <v>12284</v>
      </c>
      <c r="E96" s="34">
        <f t="shared" si="1"/>
        <v>200</v>
      </c>
      <c r="F96" s="27"/>
      <c r="G96" s="49"/>
      <c r="H96" s="51"/>
    </row>
    <row r="97" spans="1:8" x14ac:dyDescent="0.2">
      <c r="A97" s="36">
        <v>114</v>
      </c>
      <c r="B97" s="33">
        <f>Март!D97</f>
        <v>0</v>
      </c>
      <c r="C97" s="34">
        <f>Апрель!D97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Март!D98</f>
        <v>1244</v>
      </c>
      <c r="C98" s="34">
        <f>Апрель!D98</f>
        <v>1278</v>
      </c>
      <c r="D98" s="48">
        <v>1365</v>
      </c>
      <c r="E98" s="34">
        <f t="shared" si="1"/>
        <v>87</v>
      </c>
      <c r="F98" s="34"/>
      <c r="G98" s="50"/>
      <c r="H98" s="51"/>
    </row>
    <row r="99" spans="1:8" x14ac:dyDescent="0.2">
      <c r="A99" s="28">
        <v>116</v>
      </c>
      <c r="B99" s="33">
        <f>Март!D99</f>
        <v>0</v>
      </c>
      <c r="C99" s="34">
        <f>Апрель!D99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Март!D100</f>
        <v>108737</v>
      </c>
      <c r="C100" s="34">
        <f>Апрель!D100</f>
        <v>109760</v>
      </c>
      <c r="D100" s="48">
        <v>110506</v>
      </c>
      <c r="E100" s="34">
        <f t="shared" si="1"/>
        <v>746</v>
      </c>
      <c r="F100" s="27"/>
      <c r="G100" s="49"/>
      <c r="H100" s="51"/>
    </row>
    <row r="101" spans="1:8" x14ac:dyDescent="0.2">
      <c r="A101" s="31">
        <v>118</v>
      </c>
      <c r="B101" s="33">
        <f>Март!D101</f>
        <v>1172</v>
      </c>
      <c r="C101" s="34">
        <f>Апрель!D101</f>
        <v>1174</v>
      </c>
      <c r="D101" s="48">
        <v>1175</v>
      </c>
      <c r="E101" s="34">
        <f t="shared" si="1"/>
        <v>1</v>
      </c>
      <c r="F101" s="34"/>
      <c r="G101" s="50"/>
      <c r="H101" s="51"/>
    </row>
    <row r="102" spans="1:8" x14ac:dyDescent="0.2">
      <c r="A102" s="129">
        <v>119</v>
      </c>
      <c r="B102" s="33">
        <f>Март!D102</f>
        <v>6</v>
      </c>
      <c r="C102" s="34">
        <f>Апрель!D102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Март!D103</f>
        <v>911</v>
      </c>
      <c r="C103" s="34">
        <f>Апрель!D103</f>
        <v>914</v>
      </c>
      <c r="D103" s="48">
        <v>951</v>
      </c>
      <c r="E103" s="34">
        <f t="shared" si="1"/>
        <v>37</v>
      </c>
      <c r="F103" s="27"/>
      <c r="G103" s="49"/>
      <c r="H103" s="51"/>
    </row>
    <row r="104" spans="1:8" x14ac:dyDescent="0.2">
      <c r="A104" s="25">
        <v>121</v>
      </c>
      <c r="B104" s="33">
        <f>Март!D104</f>
        <v>514</v>
      </c>
      <c r="C104" s="34">
        <f>Апрель!D104</f>
        <v>514</v>
      </c>
      <c r="D104" s="48">
        <v>714</v>
      </c>
      <c r="E104" s="34">
        <f t="shared" si="1"/>
        <v>200</v>
      </c>
      <c r="F104" s="27"/>
      <c r="G104" s="49"/>
      <c r="H104" s="51"/>
    </row>
    <row r="105" spans="1:8" x14ac:dyDescent="0.2">
      <c r="A105" s="25">
        <v>122</v>
      </c>
      <c r="B105" s="33">
        <f>Март!D105</f>
        <v>50</v>
      </c>
      <c r="C105" s="34">
        <f>Апрель!D105</f>
        <v>50</v>
      </c>
      <c r="D105" s="48">
        <v>50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Март!D106</f>
        <v>18009</v>
      </c>
      <c r="C106" s="34">
        <f>Апрель!D106</f>
        <v>18356</v>
      </c>
      <c r="D106" s="48">
        <v>18771</v>
      </c>
      <c r="E106" s="34">
        <f t="shared" si="1"/>
        <v>415</v>
      </c>
      <c r="F106" s="27"/>
      <c r="G106" s="49"/>
      <c r="H106" s="51"/>
    </row>
    <row r="107" spans="1:8" x14ac:dyDescent="0.2">
      <c r="A107" s="28">
        <v>125</v>
      </c>
      <c r="B107" s="33">
        <f>Март!D107</f>
        <v>0</v>
      </c>
      <c r="C107" s="34">
        <f>Апрель!D107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Март!D108</f>
        <v>839</v>
      </c>
      <c r="C108" s="34">
        <f>Апрель!D108</f>
        <v>843</v>
      </c>
      <c r="D108" s="48">
        <v>858</v>
      </c>
      <c r="E108" s="34">
        <f t="shared" si="1"/>
        <v>15</v>
      </c>
      <c r="F108" s="27"/>
      <c r="G108" s="49"/>
      <c r="H108" s="51"/>
    </row>
    <row r="109" spans="1:8" x14ac:dyDescent="0.2">
      <c r="A109" s="31">
        <v>128</v>
      </c>
      <c r="B109" s="33">
        <f>Март!D109</f>
        <v>166</v>
      </c>
      <c r="C109" s="34">
        <f>Апрель!D109</f>
        <v>166</v>
      </c>
      <c r="D109" s="48">
        <v>167</v>
      </c>
      <c r="E109" s="34">
        <f t="shared" si="1"/>
        <v>1</v>
      </c>
      <c r="F109" s="34"/>
      <c r="G109" s="50"/>
      <c r="H109" s="51"/>
    </row>
    <row r="110" spans="1:8" x14ac:dyDescent="0.2">
      <c r="A110" s="31">
        <v>129</v>
      </c>
      <c r="B110" s="33">
        <f>Март!D110</f>
        <v>3659</v>
      </c>
      <c r="C110" s="34">
        <f>Апрель!D110</f>
        <v>3659</v>
      </c>
      <c r="D110" s="48">
        <v>3678</v>
      </c>
      <c r="E110" s="34">
        <f t="shared" si="1"/>
        <v>19</v>
      </c>
      <c r="F110" s="34"/>
      <c r="G110" s="50"/>
      <c r="H110" s="51"/>
    </row>
    <row r="111" spans="1:8" x14ac:dyDescent="0.2">
      <c r="A111" s="25">
        <v>130</v>
      </c>
      <c r="B111" s="33">
        <f>Март!D111</f>
        <v>484</v>
      </c>
      <c r="C111" s="34">
        <f>Апрель!D111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Март!D112</f>
        <v>3692</v>
      </c>
      <c r="C112" s="34">
        <f>Апрель!D112</f>
        <v>3758</v>
      </c>
      <c r="D112" s="48">
        <v>3917</v>
      </c>
      <c r="E112" s="34">
        <f t="shared" si="1"/>
        <v>159</v>
      </c>
      <c r="F112" s="27"/>
      <c r="G112" s="49"/>
      <c r="H112" s="51"/>
    </row>
    <row r="113" spans="1:8" x14ac:dyDescent="0.2">
      <c r="A113" s="73">
        <v>132</v>
      </c>
      <c r="B113" s="33">
        <f>Март!D113</f>
        <v>7688</v>
      </c>
      <c r="C113" s="34">
        <f>Апрель!D113</f>
        <v>8233</v>
      </c>
      <c r="D113" s="48">
        <v>8557</v>
      </c>
      <c r="E113" s="34">
        <f t="shared" si="1"/>
        <v>324</v>
      </c>
      <c r="F113" s="27"/>
      <c r="G113" s="49"/>
      <c r="H113" s="51"/>
    </row>
    <row r="114" spans="1:8" x14ac:dyDescent="0.2">
      <c r="A114" s="126">
        <v>133.13399999999999</v>
      </c>
      <c r="B114" s="33">
        <f>Март!D114</f>
        <v>2</v>
      </c>
      <c r="C114" s="34">
        <f>Апрель!D114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Март!D115</f>
        <v>0</v>
      </c>
      <c r="C115" s="34">
        <f>Апрель!D115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Март!D116</f>
        <v>0</v>
      </c>
      <c r="C116" s="34">
        <f>Апрель!D116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Март!D117</f>
        <v>4931</v>
      </c>
      <c r="C117" s="34">
        <f>Апрель!D117</f>
        <v>4947</v>
      </c>
      <c r="D117" s="48">
        <v>5384</v>
      </c>
      <c r="E117" s="34">
        <f t="shared" si="1"/>
        <v>437</v>
      </c>
      <c r="F117" s="27"/>
      <c r="G117" s="49"/>
      <c r="H117" s="51"/>
    </row>
    <row r="118" spans="1:8" x14ac:dyDescent="0.2">
      <c r="A118" s="25">
        <v>139</v>
      </c>
      <c r="B118" s="33">
        <f>Март!D118</f>
        <v>3924</v>
      </c>
      <c r="C118" s="34">
        <f>Апрель!D118</f>
        <v>3928</v>
      </c>
      <c r="D118" s="48">
        <v>4235</v>
      </c>
      <c r="E118" s="34">
        <f t="shared" si="1"/>
        <v>307</v>
      </c>
      <c r="F118" s="27"/>
      <c r="G118" s="49"/>
      <c r="H118" s="51"/>
    </row>
    <row r="119" spans="1:8" x14ac:dyDescent="0.2">
      <c r="A119" s="25">
        <v>140.14099999999999</v>
      </c>
      <c r="B119" s="33">
        <f>Март!D119</f>
        <v>4386</v>
      </c>
      <c r="C119" s="34">
        <f>Апрель!D119</f>
        <v>4386</v>
      </c>
      <c r="D119" s="48">
        <v>4589</v>
      </c>
      <c r="E119" s="34">
        <f t="shared" si="1"/>
        <v>203</v>
      </c>
      <c r="F119" s="27"/>
      <c r="G119" s="49"/>
      <c r="H119" s="51"/>
    </row>
    <row r="120" spans="1:8" x14ac:dyDescent="0.2">
      <c r="A120" s="28">
        <v>142</v>
      </c>
      <c r="B120" s="33">
        <f>Март!D120</f>
        <v>0</v>
      </c>
      <c r="C120" s="34">
        <f>Апрель!D120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Март!D121</f>
        <v>0</v>
      </c>
      <c r="C121" s="34">
        <f>Апрель!D121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Март!D122</f>
        <v>6815</v>
      </c>
      <c r="C122" s="34">
        <f>Апрель!D122</f>
        <v>7250</v>
      </c>
      <c r="D122" s="48">
        <v>7557</v>
      </c>
      <c r="E122" s="34">
        <f t="shared" si="1"/>
        <v>307</v>
      </c>
      <c r="F122" s="27"/>
      <c r="G122" s="49"/>
      <c r="H122" s="51"/>
    </row>
    <row r="123" spans="1:8" x14ac:dyDescent="0.2">
      <c r="A123" s="25">
        <v>145</v>
      </c>
      <c r="B123" s="33">
        <f>Март!D123</f>
        <v>0</v>
      </c>
      <c r="C123" s="34">
        <f>Апрель!D123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Март!D124</f>
        <v>101378</v>
      </c>
      <c r="C124" s="34">
        <f>Апрель!D124</f>
        <v>102647</v>
      </c>
      <c r="D124" s="48">
        <v>25722</v>
      </c>
      <c r="E124" s="34">
        <f t="shared" si="1"/>
        <v>-76925</v>
      </c>
      <c r="F124" s="27"/>
      <c r="G124" s="49"/>
      <c r="H124" s="51" t="s">
        <v>71</v>
      </c>
    </row>
    <row r="125" spans="1:8" x14ac:dyDescent="0.2">
      <c r="A125" s="36">
        <v>148</v>
      </c>
      <c r="B125" s="33">
        <f>Март!D125</f>
        <v>24700</v>
      </c>
      <c r="C125" s="34">
        <f>Апрель!D125</f>
        <v>25900</v>
      </c>
      <c r="D125" s="48">
        <v>27540</v>
      </c>
      <c r="E125" s="34">
        <f t="shared" si="1"/>
        <v>1640</v>
      </c>
      <c r="F125" s="34"/>
      <c r="G125" s="50"/>
      <c r="H125" s="51"/>
    </row>
    <row r="126" spans="1:8" x14ac:dyDescent="0.2">
      <c r="A126" s="25">
        <v>149</v>
      </c>
      <c r="B126" s="33">
        <f>Март!D126</f>
        <v>2014</v>
      </c>
      <c r="C126" s="34">
        <f>Апрель!D126</f>
        <v>2014</v>
      </c>
      <c r="D126" s="48">
        <v>2123</v>
      </c>
      <c r="E126" s="34">
        <f t="shared" si="1"/>
        <v>109</v>
      </c>
      <c r="F126" s="27"/>
      <c r="G126" s="49"/>
      <c r="H126" s="51"/>
    </row>
    <row r="127" spans="1:8" x14ac:dyDescent="0.2">
      <c r="A127" s="25">
        <v>150</v>
      </c>
      <c r="B127" s="33">
        <f>Март!D127</f>
        <v>4395</v>
      </c>
      <c r="C127" s="34">
        <f>Апрель!D127</f>
        <v>4395</v>
      </c>
      <c r="D127" s="48">
        <v>4395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Март!D128</f>
        <v>27509</v>
      </c>
      <c r="C128" s="34">
        <f>Апрель!D128</f>
        <v>27594</v>
      </c>
      <c r="D128" s="48">
        <v>27877</v>
      </c>
      <c r="E128" s="34">
        <f t="shared" si="1"/>
        <v>283</v>
      </c>
      <c r="F128" s="27"/>
      <c r="G128" s="49"/>
      <c r="H128" s="51"/>
    </row>
    <row r="129" spans="1:8" x14ac:dyDescent="0.2">
      <c r="A129" s="25">
        <v>152</v>
      </c>
      <c r="B129" s="33">
        <f>Март!D129</f>
        <v>226</v>
      </c>
      <c r="C129" s="34">
        <f>Апрель!D129</f>
        <v>226</v>
      </c>
      <c r="D129" s="48">
        <v>226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Март!D130</f>
        <v>0</v>
      </c>
      <c r="C130" s="34">
        <f>Апрель!D130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Март!D131</f>
        <v>461</v>
      </c>
      <c r="C131" s="34">
        <f>Апрель!D131</f>
        <v>461</v>
      </c>
      <c r="D131" s="48">
        <v>461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Март!D132</f>
        <v>0</v>
      </c>
      <c r="C132" s="34">
        <f>Апрель!D132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Март!D133</f>
        <v>88868</v>
      </c>
      <c r="C133" s="34">
        <f>Апрель!D133</f>
        <v>90854</v>
      </c>
      <c r="D133" s="48">
        <v>91905</v>
      </c>
      <c r="E133" s="34">
        <f t="shared" si="2"/>
        <v>1051</v>
      </c>
      <c r="F133" s="27"/>
      <c r="G133" s="49"/>
      <c r="H133" s="51"/>
    </row>
    <row r="134" spans="1:8" x14ac:dyDescent="0.2">
      <c r="A134" s="25">
        <v>157.15799999999999</v>
      </c>
      <c r="B134" s="33">
        <f>Март!D134</f>
        <v>49400</v>
      </c>
      <c r="C134" s="34">
        <f>Апрель!D134</f>
        <v>50583</v>
      </c>
      <c r="D134" s="48">
        <v>52048</v>
      </c>
      <c r="E134" s="34">
        <f t="shared" si="2"/>
        <v>1465</v>
      </c>
      <c r="F134" s="27"/>
      <c r="G134" s="49"/>
      <c r="H134" s="51"/>
    </row>
    <row r="135" spans="1:8" x14ac:dyDescent="0.2">
      <c r="A135" s="37">
        <v>159.16</v>
      </c>
      <c r="B135" s="33">
        <f>Март!D135</f>
        <v>7457</v>
      </c>
      <c r="C135" s="34">
        <f>Апрель!D135</f>
        <v>7525</v>
      </c>
      <c r="D135" s="48">
        <v>7737</v>
      </c>
      <c r="E135" s="34">
        <f t="shared" si="2"/>
        <v>212</v>
      </c>
      <c r="F135" s="27"/>
      <c r="G135" s="49"/>
      <c r="H135" s="51"/>
    </row>
    <row r="136" spans="1:8" x14ac:dyDescent="0.2">
      <c r="A136" s="28">
        <v>161</v>
      </c>
      <c r="B136" s="33">
        <f>Март!D136</f>
        <v>0</v>
      </c>
      <c r="C136" s="34">
        <f>Апрель!D136</f>
        <v>0</v>
      </c>
      <c r="D136" s="48">
        <v>4</v>
      </c>
      <c r="E136" s="34">
        <f t="shared" si="2"/>
        <v>4</v>
      </c>
      <c r="F136" s="27"/>
      <c r="G136" s="49"/>
      <c r="H136" s="51"/>
    </row>
    <row r="137" spans="1:8" x14ac:dyDescent="0.2">
      <c r="A137" s="28">
        <v>162</v>
      </c>
      <c r="B137" s="33">
        <f>Март!D137</f>
        <v>0</v>
      </c>
      <c r="C137" s="34">
        <f>Апрель!D137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Март!D138</f>
        <v>16953</v>
      </c>
      <c r="C138" s="34">
        <f>Апрель!D138</f>
        <v>17130</v>
      </c>
      <c r="D138" s="48">
        <v>17441</v>
      </c>
      <c r="E138" s="34">
        <f t="shared" si="2"/>
        <v>311</v>
      </c>
      <c r="F138" s="27"/>
      <c r="G138" s="49"/>
      <c r="H138" s="51"/>
    </row>
    <row r="139" spans="1:8" x14ac:dyDescent="0.2">
      <c r="A139" s="25">
        <v>164</v>
      </c>
      <c r="B139" s="33">
        <f>Март!D139</f>
        <v>21896</v>
      </c>
      <c r="C139" s="34">
        <f>Апрель!D139</f>
        <v>22365</v>
      </c>
      <c r="D139" s="48">
        <v>22930</v>
      </c>
      <c r="E139" s="34">
        <f t="shared" si="2"/>
        <v>565</v>
      </c>
      <c r="F139" s="27"/>
      <c r="G139" s="49"/>
      <c r="H139" s="51"/>
    </row>
    <row r="140" spans="1:8" x14ac:dyDescent="0.2">
      <c r="A140" s="36">
        <v>165</v>
      </c>
      <c r="B140" s="33">
        <f>Март!D140</f>
        <v>0</v>
      </c>
      <c r="C140" s="34">
        <f>Апрель!D140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Март!D141</f>
        <v>4387</v>
      </c>
      <c r="C141" s="34">
        <f>Апрель!D141</f>
        <v>4395</v>
      </c>
      <c r="D141" s="48">
        <v>4419</v>
      </c>
      <c r="E141" s="34">
        <f t="shared" si="2"/>
        <v>24</v>
      </c>
      <c r="F141" s="34"/>
      <c r="G141" s="50"/>
      <c r="H141" s="51"/>
    </row>
    <row r="142" spans="1:8" x14ac:dyDescent="0.2">
      <c r="A142" s="25">
        <v>167.16800000000001</v>
      </c>
      <c r="B142" s="33">
        <f>Март!D142</f>
        <v>8173</v>
      </c>
      <c r="C142" s="34">
        <f>Апрель!D142</f>
        <v>8188</v>
      </c>
      <c r="D142" s="48">
        <v>9324</v>
      </c>
      <c r="E142" s="34">
        <f t="shared" si="2"/>
        <v>1136</v>
      </c>
      <c r="F142" s="27"/>
      <c r="G142" s="49"/>
      <c r="H142" s="51"/>
    </row>
    <row r="143" spans="1:8" x14ac:dyDescent="0.2">
      <c r="A143" s="36">
        <v>169</v>
      </c>
      <c r="B143" s="33">
        <f>Март!D143</f>
        <v>0</v>
      </c>
      <c r="C143" s="34">
        <f>Апрель!D143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Март!D144</f>
        <v>0</v>
      </c>
      <c r="C144" s="34">
        <f>Апрель!D144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Март!D145</f>
        <v>8685</v>
      </c>
      <c r="C145" s="34">
        <f>Апрель!D145</f>
        <v>8685</v>
      </c>
      <c r="D145" s="48">
        <v>8854</v>
      </c>
      <c r="E145" s="34">
        <f t="shared" si="2"/>
        <v>169</v>
      </c>
      <c r="F145" s="27"/>
      <c r="G145" s="49"/>
      <c r="H145" s="51"/>
    </row>
    <row r="146" spans="1:8" x14ac:dyDescent="0.2">
      <c r="A146" s="25">
        <v>172</v>
      </c>
      <c r="B146" s="33">
        <f>Март!D146</f>
        <v>713</v>
      </c>
      <c r="C146" s="34">
        <f>Апрель!D146</f>
        <v>713</v>
      </c>
      <c r="D146" s="48">
        <v>714</v>
      </c>
      <c r="E146" s="34">
        <f t="shared" si="2"/>
        <v>1</v>
      </c>
      <c r="F146" s="27"/>
      <c r="G146" s="49"/>
      <c r="H146" s="51"/>
    </row>
    <row r="147" spans="1:8" x14ac:dyDescent="0.2">
      <c r="A147" s="25">
        <v>173</v>
      </c>
      <c r="B147" s="33">
        <f>Март!D147</f>
        <v>5493</v>
      </c>
      <c r="C147" s="34">
        <f>Апрель!D147</f>
        <v>5493</v>
      </c>
      <c r="D147" s="48">
        <v>5533</v>
      </c>
      <c r="E147" s="34">
        <f t="shared" si="2"/>
        <v>40</v>
      </c>
      <c r="F147" s="27"/>
      <c r="G147" s="49"/>
      <c r="H147" s="51"/>
    </row>
    <row r="148" spans="1:8" x14ac:dyDescent="0.2">
      <c r="A148" s="25">
        <v>174</v>
      </c>
      <c r="B148" s="33">
        <f>Март!D148</f>
        <v>14566</v>
      </c>
      <c r="C148" s="34">
        <f>Апрель!D148</f>
        <v>14983</v>
      </c>
      <c r="D148" s="48">
        <v>15335</v>
      </c>
      <c r="E148" s="34">
        <f t="shared" si="2"/>
        <v>352</v>
      </c>
      <c r="F148" s="27"/>
      <c r="G148" s="49"/>
      <c r="H148" s="51"/>
    </row>
    <row r="149" spans="1:8" x14ac:dyDescent="0.2">
      <c r="A149" s="36">
        <v>175</v>
      </c>
      <c r="B149" s="33">
        <f>Март!D149</f>
        <v>0</v>
      </c>
      <c r="C149" s="34">
        <f>Апрель!D149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Март!D150</f>
        <v>0</v>
      </c>
      <c r="C150" s="34">
        <f>Апрель!D150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Март!D151</f>
        <v>8811</v>
      </c>
      <c r="C151" s="34">
        <f>Апрель!D151</f>
        <v>8918</v>
      </c>
      <c r="D151" s="48">
        <v>9803</v>
      </c>
      <c r="E151" s="34">
        <f t="shared" si="2"/>
        <v>885</v>
      </c>
      <c r="F151" s="27"/>
      <c r="G151" s="49"/>
      <c r="H151" s="51"/>
    </row>
    <row r="152" spans="1:8" x14ac:dyDescent="0.2">
      <c r="A152" s="28">
        <v>179</v>
      </c>
      <c r="B152" s="33">
        <f>Март!D152</f>
        <v>0</v>
      </c>
      <c r="C152" s="34">
        <f>Апрель!D152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Март!D153</f>
        <v>2555</v>
      </c>
      <c r="C153" s="34">
        <f>Апрель!D153</f>
        <v>2556</v>
      </c>
      <c r="D153" s="48">
        <v>2752</v>
      </c>
      <c r="E153" s="34">
        <f t="shared" si="2"/>
        <v>196</v>
      </c>
      <c r="F153" s="27"/>
      <c r="G153" s="49"/>
      <c r="H153" s="51"/>
    </row>
    <row r="154" spans="1:8" x14ac:dyDescent="0.2">
      <c r="A154" s="31">
        <v>182</v>
      </c>
      <c r="B154" s="33">
        <f>Март!D154</f>
        <v>104</v>
      </c>
      <c r="C154" s="34">
        <f>Апрель!D154</f>
        <v>104</v>
      </c>
      <c r="D154" s="48">
        <v>104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Март!D155</f>
        <v>9631</v>
      </c>
      <c r="C155" s="34">
        <f>Апрель!D155</f>
        <v>11178</v>
      </c>
      <c r="D155" s="48">
        <v>11920</v>
      </c>
      <c r="E155" s="34">
        <f t="shared" si="2"/>
        <v>742</v>
      </c>
      <c r="F155" s="34"/>
      <c r="G155" s="50"/>
      <c r="H155" s="51"/>
    </row>
    <row r="156" spans="1:8" x14ac:dyDescent="0.2">
      <c r="A156" s="31">
        <v>184.185</v>
      </c>
      <c r="B156" s="33">
        <f>Март!D156</f>
        <v>1958</v>
      </c>
      <c r="C156" s="34">
        <f>Апрель!D156</f>
        <v>2024</v>
      </c>
      <c r="D156" s="48">
        <v>2101</v>
      </c>
      <c r="E156" s="34">
        <f t="shared" si="2"/>
        <v>77</v>
      </c>
      <c r="F156" s="34"/>
      <c r="G156" s="50"/>
      <c r="H156" s="51"/>
    </row>
    <row r="157" spans="1:8" x14ac:dyDescent="0.2">
      <c r="A157" s="139">
        <v>186</v>
      </c>
      <c r="B157" s="33">
        <f>Март!D157</f>
        <v>423</v>
      </c>
      <c r="C157" s="34">
        <f>Апрель!D157</f>
        <v>519</v>
      </c>
      <c r="D157" s="48">
        <v>605</v>
      </c>
      <c r="E157" s="34">
        <f t="shared" si="2"/>
        <v>86</v>
      </c>
      <c r="F157" s="34"/>
      <c r="G157" s="50"/>
      <c r="H157" s="51"/>
    </row>
    <row r="158" spans="1:8" x14ac:dyDescent="0.2">
      <c r="A158" s="77">
        <v>187</v>
      </c>
      <c r="B158" s="33">
        <f>Март!D158</f>
        <v>1985</v>
      </c>
      <c r="C158" s="34">
        <f>Апрель!D158</f>
        <v>1985</v>
      </c>
      <c r="D158" s="48">
        <v>2257</v>
      </c>
      <c r="E158" s="34">
        <f t="shared" si="2"/>
        <v>272</v>
      </c>
      <c r="F158" s="34"/>
      <c r="G158" s="50"/>
      <c r="H158" s="51"/>
    </row>
    <row r="159" spans="1:8" x14ac:dyDescent="0.2">
      <c r="A159" s="126">
        <v>188</v>
      </c>
      <c r="B159" s="33">
        <f>Март!D159</f>
        <v>9370</v>
      </c>
      <c r="C159" s="34">
        <f>Апрель!D159</f>
        <v>9383</v>
      </c>
      <c r="D159" s="48">
        <v>9615</v>
      </c>
      <c r="E159" s="34">
        <f>D159-C159</f>
        <v>232</v>
      </c>
      <c r="F159" s="34"/>
      <c r="G159" s="50"/>
      <c r="H159" s="51"/>
    </row>
    <row r="160" spans="1:8" x14ac:dyDescent="0.2">
      <c r="A160" s="28">
        <v>189</v>
      </c>
      <c r="B160" s="33">
        <f>Март!D160</f>
        <v>0</v>
      </c>
      <c r="C160" s="34">
        <f>Апрель!D160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Март!D161</f>
        <v>453</v>
      </c>
      <c r="C161" s="34">
        <f>Апрель!D161</f>
        <v>453</v>
      </c>
      <c r="D161" s="48">
        <v>454</v>
      </c>
      <c r="E161" s="34">
        <f t="shared" si="2"/>
        <v>1</v>
      </c>
      <c r="F161" s="34"/>
      <c r="G161" s="50"/>
      <c r="H161" s="51"/>
    </row>
    <row r="162" spans="1:8" x14ac:dyDescent="0.2">
      <c r="A162" s="25">
        <v>191</v>
      </c>
      <c r="B162" s="33">
        <f>Март!D162</f>
        <v>434</v>
      </c>
      <c r="C162" s="34">
        <f>Апрель!D162</f>
        <v>440</v>
      </c>
      <c r="D162" s="48">
        <v>446</v>
      </c>
      <c r="E162" s="34">
        <f t="shared" si="2"/>
        <v>6</v>
      </c>
      <c r="F162" s="34"/>
      <c r="G162" s="50"/>
      <c r="H162" s="51"/>
    </row>
    <row r="163" spans="1:8" x14ac:dyDescent="0.2">
      <c r="A163" s="36">
        <v>192</v>
      </c>
      <c r="B163" s="33">
        <f>Март!D163</f>
        <v>0</v>
      </c>
      <c r="C163" s="34">
        <f>Апрель!D163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Март!D164</f>
        <v>1772</v>
      </c>
      <c r="C164" s="34">
        <f>Апрель!D164</f>
        <v>1772</v>
      </c>
      <c r="D164" s="48">
        <v>1793</v>
      </c>
      <c r="E164" s="34">
        <f t="shared" si="2"/>
        <v>21</v>
      </c>
      <c r="F164" s="27"/>
      <c r="G164" s="49"/>
      <c r="H164" s="51"/>
    </row>
    <row r="165" spans="1:8" x14ac:dyDescent="0.2">
      <c r="A165" s="25">
        <v>194</v>
      </c>
      <c r="B165" s="33">
        <f>Март!D165</f>
        <v>1587</v>
      </c>
      <c r="C165" s="34">
        <f>Апрель!D165</f>
        <v>1627</v>
      </c>
      <c r="D165" s="48">
        <v>1627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Март!D166</f>
        <v>505</v>
      </c>
      <c r="C166" s="34">
        <f>Апрель!D166</f>
        <v>506</v>
      </c>
      <c r="D166" s="48">
        <v>509</v>
      </c>
      <c r="E166" s="34">
        <f t="shared" si="2"/>
        <v>3</v>
      </c>
      <c r="F166" s="27"/>
      <c r="G166" s="49"/>
      <c r="H166" s="51"/>
    </row>
    <row r="167" spans="1:8" x14ac:dyDescent="0.2">
      <c r="A167" s="25">
        <v>196</v>
      </c>
      <c r="B167" s="33">
        <f>Март!D167</f>
        <v>29521</v>
      </c>
      <c r="C167" s="34">
        <f>Апрель!D167</f>
        <v>31789</v>
      </c>
      <c r="D167" s="48">
        <v>33249</v>
      </c>
      <c r="E167" s="34">
        <f t="shared" si="2"/>
        <v>1460</v>
      </c>
      <c r="F167" s="27"/>
      <c r="G167" s="49"/>
      <c r="H167" s="51">
        <v>15073</v>
      </c>
    </row>
    <row r="168" spans="1:8" x14ac:dyDescent="0.2">
      <c r="A168" s="73">
        <v>197</v>
      </c>
      <c r="B168" s="33">
        <f>Март!D168</f>
        <v>1067</v>
      </c>
      <c r="C168" s="34">
        <f>Апрель!D168</f>
        <v>1884</v>
      </c>
      <c r="D168" s="48">
        <v>2631</v>
      </c>
      <c r="E168" s="34">
        <f t="shared" si="2"/>
        <v>747</v>
      </c>
      <c r="F168" s="27"/>
      <c r="G168" s="49"/>
      <c r="H168" s="51"/>
    </row>
    <row r="169" spans="1:8" x14ac:dyDescent="0.2">
      <c r="A169" s="25">
        <v>198</v>
      </c>
      <c r="B169" s="33">
        <f>Март!D169</f>
        <v>3056</v>
      </c>
      <c r="C169" s="34">
        <f>Апрель!D169</f>
        <v>3060</v>
      </c>
      <c r="D169" s="48">
        <v>3075</v>
      </c>
      <c r="E169" s="34">
        <f t="shared" si="2"/>
        <v>15</v>
      </c>
      <c r="F169" s="27"/>
      <c r="G169" s="49"/>
      <c r="H169" s="51"/>
    </row>
    <row r="170" spans="1:8" x14ac:dyDescent="0.2">
      <c r="A170" s="25">
        <v>199</v>
      </c>
      <c r="B170" s="33">
        <f>Март!D170</f>
        <v>37553</v>
      </c>
      <c r="C170" s="34">
        <f>Апрель!D170</f>
        <v>37724</v>
      </c>
      <c r="D170" s="48">
        <v>38092</v>
      </c>
      <c r="E170" s="34">
        <f t="shared" si="2"/>
        <v>368</v>
      </c>
      <c r="F170" s="27"/>
      <c r="G170" s="49"/>
      <c r="H170" s="51"/>
    </row>
    <row r="171" spans="1:8" x14ac:dyDescent="0.2">
      <c r="A171" s="25">
        <v>200</v>
      </c>
      <c r="B171" s="33">
        <f>Март!D171</f>
        <v>109278</v>
      </c>
      <c r="C171" s="34">
        <f>Апрель!D171</f>
        <v>111530</v>
      </c>
      <c r="D171" s="48">
        <v>112754</v>
      </c>
      <c r="E171" s="34">
        <f t="shared" si="2"/>
        <v>1224</v>
      </c>
      <c r="F171" s="27"/>
      <c r="G171" s="49"/>
      <c r="H171" s="51"/>
    </row>
    <row r="172" spans="1:8" x14ac:dyDescent="0.2">
      <c r="A172" s="28">
        <v>201</v>
      </c>
      <c r="B172" s="33">
        <f>Март!D172</f>
        <v>0</v>
      </c>
      <c r="C172" s="34">
        <f>Апрель!D172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Март!D173</f>
        <v>0</v>
      </c>
      <c r="C173" s="34">
        <f>Апрель!D173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Март!D174</f>
        <v>0</v>
      </c>
      <c r="C174" s="34">
        <f>Апрель!D174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Март!D175</f>
        <v>0</v>
      </c>
      <c r="C175" s="34">
        <f>Апрель!D175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Март!D176</f>
        <v>0</v>
      </c>
      <c r="C176" s="34">
        <f>Апрель!D176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Март!D177</f>
        <v>0</v>
      </c>
      <c r="C177" s="34">
        <f>Апрель!D177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Март!D178</f>
        <v>0</v>
      </c>
      <c r="C178" s="34">
        <f>Апрель!D178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Март!D179</f>
        <v>3914</v>
      </c>
      <c r="C179" s="34">
        <f>Апрель!D179</f>
        <v>3922</v>
      </c>
      <c r="D179" s="48">
        <v>3966</v>
      </c>
      <c r="E179" s="34">
        <f t="shared" si="2"/>
        <v>44</v>
      </c>
      <c r="F179" s="34"/>
      <c r="G179" s="50"/>
      <c r="H179" s="51"/>
    </row>
    <row r="180" spans="1:8" x14ac:dyDescent="0.2">
      <c r="A180" s="28">
        <v>218</v>
      </c>
      <c r="B180" s="33">
        <f>Март!D180</f>
        <v>0</v>
      </c>
      <c r="C180" s="34">
        <f>Апрель!D180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Март!D181</f>
        <v>0</v>
      </c>
      <c r="C181" s="34">
        <f>Апрель!D181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Март!D182</f>
        <v>0</v>
      </c>
      <c r="C182" s="34">
        <f>Апрель!D182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Март!D183</f>
        <v>0</v>
      </c>
      <c r="C183" s="34">
        <f>Апрель!D183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Март!D184</f>
        <v>0</v>
      </c>
      <c r="C184" s="34">
        <f>Апрель!D184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Март!D185</f>
        <v>0</v>
      </c>
      <c r="C185" s="34">
        <f>Апрель!D185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Март!D186</f>
        <v>0</v>
      </c>
      <c r="C186" s="34">
        <f>Апрель!D186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Март!D187</f>
        <v>0</v>
      </c>
      <c r="C187" s="34">
        <f>Апрель!D187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Март!D188</f>
        <v>0</v>
      </c>
      <c r="C188" s="34">
        <f>Апрель!D188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Март!D189</f>
        <v>0</v>
      </c>
      <c r="C189" s="34">
        <f>Апрель!D189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Март!D190</f>
        <v>0</v>
      </c>
      <c r="C190" s="34">
        <f>Апрель!D190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Март!D191</f>
        <v>0</v>
      </c>
      <c r="C191" s="34">
        <f>Апрель!D191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Март!D192</f>
        <v>0</v>
      </c>
      <c r="C192" s="34">
        <f>Апрель!D192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Март!D193</f>
        <v>0</v>
      </c>
      <c r="C193" s="34">
        <f>Апрель!D193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Март!D194</f>
        <v>0</v>
      </c>
      <c r="C194" s="34">
        <f>Апрель!D194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Март!D195</f>
        <v>0</v>
      </c>
      <c r="C195" s="34">
        <f>Апрель!D195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Март!D196</f>
        <v>0</v>
      </c>
      <c r="C196" s="34">
        <f>Апрель!D196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Март!D197</f>
        <v>0</v>
      </c>
      <c r="C197" s="34">
        <f>Апрель!D197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Март!D198</f>
        <v>0</v>
      </c>
      <c r="C198" s="34">
        <f>Апрель!D198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Март!D199</f>
        <v>0</v>
      </c>
      <c r="C199" s="34">
        <f>Апрель!D199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Март!D200</f>
        <v>0</v>
      </c>
      <c r="C200" s="34">
        <f>Апрель!D200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Март!D201</f>
        <v>0</v>
      </c>
      <c r="C201" s="34">
        <f>Апрель!D201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Март!D202</f>
        <v>0</v>
      </c>
      <c r="C202" s="34">
        <f>Апрель!D202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Март!D203</f>
        <v>0</v>
      </c>
      <c r="C203" s="34">
        <f>Апрель!D203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Март!D204</f>
        <v>0</v>
      </c>
      <c r="C204" s="34">
        <f>Апрель!D204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Март!D205</f>
        <v>0</v>
      </c>
      <c r="C205" s="34">
        <f>Апрель!D205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Март!D206</f>
        <v>0</v>
      </c>
      <c r="C206" s="34">
        <f>Апрель!D206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Март!D207</f>
        <v>0</v>
      </c>
      <c r="C207" s="34">
        <f>Апрель!D207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Март!D208</f>
        <v>0</v>
      </c>
      <c r="C208" s="34">
        <f>Апрель!D208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Март!D209</f>
        <v>0</v>
      </c>
      <c r="C209" s="34">
        <f>Апрель!D209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Март!D210</f>
        <v>0</v>
      </c>
      <c r="C210" s="34">
        <f>Апрель!D210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Март!D211</f>
        <v>0</v>
      </c>
      <c r="C211" s="34">
        <f>Апрель!D211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Март!D212</f>
        <v>0</v>
      </c>
      <c r="C212" s="34">
        <f>Апрель!D212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Март!D213</f>
        <v>0</v>
      </c>
      <c r="C213" s="34">
        <f>Апрель!D213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Март!D214</f>
        <v>0</v>
      </c>
      <c r="C214" s="34">
        <f>Апрель!D214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Март!D215</f>
        <v>0</v>
      </c>
      <c r="C215" s="34">
        <f>Апрель!D215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Март!D216</f>
        <v>0</v>
      </c>
      <c r="C216" s="34">
        <f>Апрель!D216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Март!D217</f>
        <v>0</v>
      </c>
      <c r="C217" s="34">
        <f>Апрель!D217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Март!D218</f>
        <v>0</v>
      </c>
      <c r="C218" s="34">
        <f>Апрель!D218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Март!D219</f>
        <v>0</v>
      </c>
      <c r="C219" s="34">
        <f>Апрель!D219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Март!D220</f>
        <v>0</v>
      </c>
      <c r="C220" s="56">
        <f>Апрель!D220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Март!D221</f>
        <v>0</v>
      </c>
      <c r="C221" s="56">
        <f>Апрель!D221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Март!D222</f>
        <v>0</v>
      </c>
      <c r="C222" s="56">
        <f>Апрель!D222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Март!D223</f>
        <v>0</v>
      </c>
      <c r="C223" s="56">
        <f>Апрель!D223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Март!D224</f>
        <v>0</v>
      </c>
      <c r="C224" s="56">
        <f>Апрель!D224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Март!D225</f>
        <v>0</v>
      </c>
      <c r="C225" s="56">
        <f>Апрель!D225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Март!D226</f>
        <v>0</v>
      </c>
      <c r="C226" s="56">
        <f>Апрель!D226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Март!D227</f>
        <v>0</v>
      </c>
      <c r="C227" s="56">
        <f>Апрель!D227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Март!D228</f>
        <v>0</v>
      </c>
      <c r="C228" s="56">
        <f>Апрель!D228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Март!D229</f>
        <v>0</v>
      </c>
      <c r="C229" s="56">
        <f>Апрель!D229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Март!D230</f>
        <v>0</v>
      </c>
      <c r="C230" s="56">
        <f>Апрель!D230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Март!D231</f>
        <v>0</v>
      </c>
      <c r="C231" s="56">
        <f>Апрель!D231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Март!D232</f>
        <v>0</v>
      </c>
      <c r="C232" s="56">
        <f>Апрель!D232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Март!D233</f>
        <v>0</v>
      </c>
      <c r="C233" s="56">
        <f>Апрель!D233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Март!D234</f>
        <v>0</v>
      </c>
      <c r="C234" s="56">
        <f>Апрель!D234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Март!D235</f>
        <v>0</v>
      </c>
      <c r="C235" s="56">
        <f>Апрель!D235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Март!D236</f>
        <v>0</v>
      </c>
      <c r="C236" s="56">
        <f>Апрель!D236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Март!D237</f>
        <v>0</v>
      </c>
      <c r="C237" s="56">
        <f>Апрель!D237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Март!D238</f>
        <v>0</v>
      </c>
      <c r="C238" s="56">
        <f>Апрель!D238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Март!D239</f>
        <v>0</v>
      </c>
      <c r="C239" s="56">
        <f>Апрель!D239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Март!D240</f>
        <v>0</v>
      </c>
      <c r="C240" s="56">
        <f>Апрель!D240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Март!D241</f>
        <v>0</v>
      </c>
      <c r="C241" s="56">
        <f>Апрель!D241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Март!D242</f>
        <v>0</v>
      </c>
      <c r="C242" s="56">
        <f>Апрель!D242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Март!D243</f>
        <v>0</v>
      </c>
      <c r="C243" s="56">
        <f>Апрель!D243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Март!D244</f>
        <v>0</v>
      </c>
      <c r="C244" s="56">
        <f>Апрель!D244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Март!D245</f>
        <v>0</v>
      </c>
      <c r="C245" s="60">
        <f>Апрель!D245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Март!D246</f>
        <v>0</v>
      </c>
      <c r="C246" s="60">
        <f>Апрель!D246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Март!D247</f>
        <v>0</v>
      </c>
      <c r="C247" s="41">
        <f>Апрель!D247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Март!D248</f>
        <v>20680</v>
      </c>
      <c r="C248" s="44">
        <f>Апрель!D248</f>
        <v>20680</v>
      </c>
      <c r="D248" s="64">
        <v>20899</v>
      </c>
      <c r="E248" s="44">
        <f t="shared" si="3"/>
        <v>219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59</v>
      </c>
      <c r="C256" s="125" t="s">
        <v>53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Апрель!C258</f>
        <v>11820.6</v>
      </c>
      <c r="C258" s="122">
        <v>12026.7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945648</v>
      </c>
      <c r="C259" s="112">
        <f>C258*80</f>
        <v>962136</v>
      </c>
      <c r="D259" s="109">
        <f>C259-B259</f>
        <v>16488</v>
      </c>
      <c r="E259" s="9">
        <f>SUM(E196:E246)</f>
        <v>0</v>
      </c>
      <c r="F259" s="147"/>
      <c r="G259" s="148"/>
      <c r="H259" s="10">
        <f>D259-E259-D261</f>
        <v>16446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Апрель!C261</f>
        <v>7039</v>
      </c>
      <c r="C261" s="123">
        <v>7081</v>
      </c>
      <c r="D261" s="119">
        <f>C261-B261</f>
        <v>42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Апрель!C263</f>
        <v>16464.400000000001</v>
      </c>
      <c r="C263" s="122">
        <v>16730.2</v>
      </c>
      <c r="D263" s="118"/>
      <c r="E263" s="83"/>
      <c r="F263" s="87" t="s">
        <v>65</v>
      </c>
      <c r="G263" s="135">
        <v>6</v>
      </c>
      <c r="H263" s="85"/>
    </row>
    <row r="264" spans="1:8" ht="15.75" thickBot="1" x14ac:dyDescent="0.25">
      <c r="A264" s="106"/>
      <c r="B264" s="115">
        <f>B263*60</f>
        <v>987864.00000000012</v>
      </c>
      <c r="C264" s="115">
        <f>C263*60</f>
        <v>1003812</v>
      </c>
      <c r="D264" s="109">
        <f>C264-B264</f>
        <v>15947.999999999884</v>
      </c>
      <c r="E264" s="84">
        <f>SUM(E2:E53,E55:E63,E167:E171,E179,E247)</f>
        <v>14173</v>
      </c>
      <c r="F264" s="151">
        <f>(4*0.25+7*0.06)*G263*30</f>
        <v>255.6</v>
      </c>
      <c r="G264" s="152"/>
      <c r="H264" s="86">
        <f>D264-E264-F264</f>
        <v>1519.3999999998837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Апрель!C266</f>
        <v>46817</v>
      </c>
      <c r="C266" s="122">
        <v>47501.2</v>
      </c>
      <c r="D266" s="118"/>
      <c r="E266" s="83"/>
      <c r="F266" s="87" t="s">
        <v>66</v>
      </c>
      <c r="G266" s="135">
        <v>6</v>
      </c>
      <c r="H266" s="85"/>
    </row>
    <row r="267" spans="1:8" ht="15.75" thickBot="1" x14ac:dyDescent="0.25">
      <c r="A267" s="106"/>
      <c r="B267" s="115">
        <f>B266*30</f>
        <v>1404510</v>
      </c>
      <c r="C267" s="115">
        <f>C266*30</f>
        <v>1425036</v>
      </c>
      <c r="D267" s="109">
        <f>C267-B267</f>
        <v>20526</v>
      </c>
      <c r="E267" s="84">
        <f>SUM(E54,E64:E166,E248)</f>
        <v>-58609</v>
      </c>
      <c r="F267" s="151">
        <f>(8*0.25+7*0.06)*G266*30</f>
        <v>435.59999999999997</v>
      </c>
      <c r="G267" s="152"/>
      <c r="H267" s="86">
        <f>D267-E267-F267</f>
        <v>78699.399999999994</v>
      </c>
    </row>
    <row r="268" spans="1:8" ht="15.75" thickBot="1" x14ac:dyDescent="0.25">
      <c r="A268" s="11"/>
      <c r="B268" s="116"/>
      <c r="C268" s="116"/>
      <c r="D268" s="119">
        <f>D259+D264+D267</f>
        <v>52961.999999999884</v>
      </c>
      <c r="E268" s="14">
        <f>E259+E264+E267</f>
        <v>-44436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Апрель!C271</f>
        <v>4316.3999999999996</v>
      </c>
      <c r="C271" s="124">
        <v>4367.46</v>
      </c>
      <c r="D271" s="120"/>
      <c r="E271" s="143">
        <v>1652.971</v>
      </c>
      <c r="F271" s="1"/>
      <c r="G271" s="1"/>
      <c r="H271" s="1"/>
    </row>
    <row r="272" spans="1:8" ht="15.75" thickBot="1" x14ac:dyDescent="0.25">
      <c r="A272" s="108"/>
      <c r="B272" s="115">
        <f>B271*800</f>
        <v>3453119.9999999995</v>
      </c>
      <c r="C272" s="115">
        <f>C271*800</f>
        <v>3493968</v>
      </c>
      <c r="D272" s="121">
        <f>C272-B272</f>
        <v>40848.000000000466</v>
      </c>
      <c r="E272" s="144">
        <f>E271*800-Апрель!E271*800</f>
        <v>39408.800000000047</v>
      </c>
      <c r="F272" s="1"/>
      <c r="G272" s="1"/>
      <c r="H272" s="1"/>
    </row>
  </sheetData>
  <sheetProtection password="CF36" sheet="1" objects="1" scenarios="1"/>
  <autoFilter ref="H158" xr:uid="{00000000-0009-0000-0000-000004000000}"/>
  <mergeCells count="11">
    <mergeCell ref="F267:G267"/>
    <mergeCell ref="F259:G259"/>
    <mergeCell ref="A250:B250"/>
    <mergeCell ref="A251:B251"/>
    <mergeCell ref="A252:B252"/>
    <mergeCell ref="A253:B253"/>
    <mergeCell ref="F256:G256"/>
    <mergeCell ref="F258:G258"/>
    <mergeCell ref="F257:G257"/>
    <mergeCell ref="F261:G261"/>
    <mergeCell ref="F264:G264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73"/>
  <sheetViews>
    <sheetView showRuler="0" topLeftCell="C1" zoomScaleNormal="100" workbookViewId="0">
      <pane ySplit="1" topLeftCell="C245" activePane="bottomLeft" state="frozen"/>
      <selection activeCell="L143" sqref="L143"/>
      <selection pane="bottomLeft" activeCell="D68" sqref="D68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29</v>
      </c>
      <c r="C1" s="2" t="s">
        <v>17</v>
      </c>
      <c r="D1" s="136" t="s">
        <v>28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Апрель!D2</f>
        <v>0</v>
      </c>
      <c r="C2" s="23">
        <f>Май!D2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Апрель!D3</f>
        <v>245</v>
      </c>
      <c r="C3" s="27">
        <f>Май!D3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Апрель!D4</f>
        <v>0</v>
      </c>
      <c r="C4" s="27">
        <f>Май!D4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Апрель!D5</f>
        <v>42181</v>
      </c>
      <c r="C5" s="27">
        <f>Май!D5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Апрель!D6</f>
        <v>34585</v>
      </c>
      <c r="C6" s="27">
        <f>Май!D6</f>
        <v>35559</v>
      </c>
      <c r="D6" s="48">
        <v>36072</v>
      </c>
      <c r="E6" s="34">
        <f t="shared" si="0"/>
        <v>513</v>
      </c>
      <c r="F6" s="27"/>
      <c r="G6" s="49"/>
      <c r="H6" s="51"/>
    </row>
    <row r="7" spans="1:8" x14ac:dyDescent="0.2">
      <c r="A7" s="31">
        <v>7.8</v>
      </c>
      <c r="B7" s="26">
        <f>Апрель!D7</f>
        <v>88180</v>
      </c>
      <c r="C7" s="27">
        <f>Май!D7</f>
        <v>89142</v>
      </c>
      <c r="D7" s="48">
        <v>89547</v>
      </c>
      <c r="E7" s="34">
        <f t="shared" si="0"/>
        <v>405</v>
      </c>
      <c r="F7" s="27"/>
      <c r="G7" s="49"/>
      <c r="H7" s="51"/>
    </row>
    <row r="8" spans="1:8" x14ac:dyDescent="0.2">
      <c r="A8" s="32">
        <v>9.1</v>
      </c>
      <c r="B8" s="26">
        <f>Апрель!D8</f>
        <v>21146</v>
      </c>
      <c r="C8" s="27">
        <f>Май!D8</f>
        <v>21573</v>
      </c>
      <c r="D8" s="48">
        <v>21918</v>
      </c>
      <c r="E8" s="34">
        <f t="shared" si="0"/>
        <v>345</v>
      </c>
      <c r="F8" s="27"/>
      <c r="G8" s="49"/>
      <c r="H8" s="51" t="s">
        <v>70</v>
      </c>
    </row>
    <row r="9" spans="1:8" x14ac:dyDescent="0.2">
      <c r="A9" s="126">
        <v>11</v>
      </c>
      <c r="B9" s="33">
        <f>Апрель!D9</f>
        <v>1278</v>
      </c>
      <c r="C9" s="34">
        <f>Май!D9</f>
        <v>1694</v>
      </c>
      <c r="D9" s="48">
        <v>1759</v>
      </c>
      <c r="E9" s="34">
        <f t="shared" si="0"/>
        <v>65</v>
      </c>
      <c r="F9" s="34"/>
      <c r="G9" s="50"/>
      <c r="H9" s="51"/>
    </row>
    <row r="10" spans="1:8" x14ac:dyDescent="0.2">
      <c r="A10" s="31">
        <v>12.13</v>
      </c>
      <c r="B10" s="33">
        <f>Апрель!D10</f>
        <v>45302</v>
      </c>
      <c r="C10" s="34">
        <f>Май!D10</f>
        <v>45661</v>
      </c>
      <c r="D10" s="48">
        <v>46039</v>
      </c>
      <c r="E10" s="34">
        <f t="shared" si="0"/>
        <v>378</v>
      </c>
      <c r="F10" s="34"/>
      <c r="G10" s="50"/>
      <c r="H10" s="51"/>
    </row>
    <row r="11" spans="1:8" x14ac:dyDescent="0.2">
      <c r="A11" s="25">
        <v>14.15</v>
      </c>
      <c r="B11" s="33">
        <f>Апрель!D11</f>
        <v>8521</v>
      </c>
      <c r="C11" s="34">
        <f>Май!D11</f>
        <v>9065</v>
      </c>
      <c r="D11" s="48">
        <v>9310</v>
      </c>
      <c r="E11" s="34">
        <f t="shared" si="0"/>
        <v>245</v>
      </c>
      <c r="F11" s="27"/>
      <c r="G11" s="49"/>
      <c r="H11" s="51"/>
    </row>
    <row r="12" spans="1:8" x14ac:dyDescent="0.2">
      <c r="A12" s="25">
        <v>16</v>
      </c>
      <c r="B12" s="33">
        <f>Апрель!D12</f>
        <v>3311</v>
      </c>
      <c r="C12" s="34">
        <f>Май!D12</f>
        <v>3709</v>
      </c>
      <c r="D12" s="48">
        <v>3861</v>
      </c>
      <c r="E12" s="34">
        <f t="shared" si="0"/>
        <v>152</v>
      </c>
      <c r="F12" s="27"/>
      <c r="G12" s="49"/>
      <c r="H12" s="51"/>
    </row>
    <row r="13" spans="1:8" x14ac:dyDescent="0.2">
      <c r="A13" s="28">
        <v>17</v>
      </c>
      <c r="B13" s="33">
        <f>Апрель!D13</f>
        <v>0</v>
      </c>
      <c r="C13" s="34">
        <f>Май!D13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Апрель!D14</f>
        <v>0</v>
      </c>
      <c r="C14" s="34">
        <f>Май!D14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Апрель!D15</f>
        <v>629</v>
      </c>
      <c r="C15" s="34">
        <f>Май!D15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Апрель!D16</f>
        <v>7708</v>
      </c>
      <c r="C16" s="34">
        <f>Май!D16</f>
        <v>7718</v>
      </c>
      <c r="D16" s="48">
        <v>8021</v>
      </c>
      <c r="E16" s="34">
        <f t="shared" si="0"/>
        <v>303</v>
      </c>
      <c r="F16" s="27"/>
      <c r="G16" s="49"/>
      <c r="H16" s="51"/>
    </row>
    <row r="17" spans="1:8" x14ac:dyDescent="0.2">
      <c r="A17" s="31">
        <v>21.22</v>
      </c>
      <c r="B17" s="33">
        <f>Апрель!D17</f>
        <v>9651</v>
      </c>
      <c r="C17" s="34">
        <f>Май!D17</f>
        <v>9862</v>
      </c>
      <c r="D17" s="48">
        <v>10046</v>
      </c>
      <c r="E17" s="34">
        <f t="shared" si="0"/>
        <v>184</v>
      </c>
      <c r="F17" s="34"/>
      <c r="G17" s="50"/>
      <c r="H17" s="51"/>
    </row>
    <row r="18" spans="1:8" x14ac:dyDescent="0.2">
      <c r="A18" s="25">
        <v>23</v>
      </c>
      <c r="B18" s="33">
        <f>Апрель!D18</f>
        <v>3650</v>
      </c>
      <c r="C18" s="34">
        <f>Май!D18</f>
        <v>3692</v>
      </c>
      <c r="D18" s="48">
        <v>3838</v>
      </c>
      <c r="E18" s="34">
        <f t="shared" si="0"/>
        <v>146</v>
      </c>
      <c r="F18" s="27"/>
      <c r="G18" s="49"/>
      <c r="H18" s="51"/>
    </row>
    <row r="19" spans="1:8" x14ac:dyDescent="0.2">
      <c r="A19" s="25">
        <v>24</v>
      </c>
      <c r="B19" s="33">
        <f>Апрель!D19</f>
        <v>49974</v>
      </c>
      <c r="C19" s="34">
        <f>Май!D19</f>
        <v>50438</v>
      </c>
      <c r="D19" s="48">
        <v>50688</v>
      </c>
      <c r="E19" s="34">
        <f t="shared" si="0"/>
        <v>250</v>
      </c>
      <c r="F19" s="27"/>
      <c r="G19" s="49"/>
      <c r="H19" s="51"/>
    </row>
    <row r="20" spans="1:8" x14ac:dyDescent="0.2">
      <c r="A20" s="28">
        <v>25</v>
      </c>
      <c r="B20" s="33">
        <f>Апрель!D20</f>
        <v>0</v>
      </c>
      <c r="C20" s="34">
        <f>Май!D20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Апрель!D21</f>
        <v>1763</v>
      </c>
      <c r="C21" s="34">
        <f>Май!D21</f>
        <v>1764</v>
      </c>
      <c r="D21" s="48">
        <v>1877</v>
      </c>
      <c r="E21" s="34">
        <f t="shared" si="0"/>
        <v>113</v>
      </c>
      <c r="F21" s="27"/>
      <c r="G21" s="49"/>
      <c r="H21" s="51"/>
    </row>
    <row r="22" spans="1:8" x14ac:dyDescent="0.2">
      <c r="A22" s="28">
        <v>27</v>
      </c>
      <c r="B22" s="33">
        <f>Апрель!D22</f>
        <v>0</v>
      </c>
      <c r="C22" s="34">
        <f>Май!D22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Апрель!D23</f>
        <v>36257</v>
      </c>
      <c r="C23" s="34">
        <f>Май!D23</f>
        <v>36935</v>
      </c>
      <c r="D23" s="48">
        <v>37467</v>
      </c>
      <c r="E23" s="34">
        <f t="shared" si="0"/>
        <v>532</v>
      </c>
      <c r="F23" s="27"/>
      <c r="G23" s="49"/>
      <c r="H23" s="51"/>
    </row>
    <row r="24" spans="1:8" x14ac:dyDescent="0.2">
      <c r="A24" s="25">
        <v>30</v>
      </c>
      <c r="B24" s="33">
        <f>Апрель!D24</f>
        <v>2470</v>
      </c>
      <c r="C24" s="34">
        <f>Май!D24</f>
        <v>2522</v>
      </c>
      <c r="D24" s="48">
        <v>2587</v>
      </c>
      <c r="E24" s="34">
        <f t="shared" si="0"/>
        <v>65</v>
      </c>
      <c r="F24" s="27"/>
      <c r="G24" s="49"/>
      <c r="H24" s="51"/>
    </row>
    <row r="25" spans="1:8" x14ac:dyDescent="0.2">
      <c r="A25" s="25">
        <v>31</v>
      </c>
      <c r="B25" s="33">
        <f>Апрель!D25</f>
        <v>78</v>
      </c>
      <c r="C25" s="34">
        <f>Май!D25</f>
        <v>80</v>
      </c>
      <c r="D25" s="48">
        <v>88</v>
      </c>
      <c r="E25" s="34">
        <f t="shared" si="0"/>
        <v>8</v>
      </c>
      <c r="F25" s="27"/>
      <c r="G25" s="49"/>
      <c r="H25" s="51"/>
    </row>
    <row r="26" spans="1:8" x14ac:dyDescent="0.2">
      <c r="A26" s="25">
        <v>32</v>
      </c>
      <c r="B26" s="33">
        <f>Апрель!D26</f>
        <v>5082</v>
      </c>
      <c r="C26" s="34">
        <f>Май!D26</f>
        <v>5117</v>
      </c>
      <c r="D26" s="48">
        <v>5207</v>
      </c>
      <c r="E26" s="34">
        <f t="shared" si="0"/>
        <v>90</v>
      </c>
      <c r="F26" s="27"/>
      <c r="G26" s="49"/>
      <c r="H26" s="51"/>
    </row>
    <row r="27" spans="1:8" x14ac:dyDescent="0.2">
      <c r="A27" s="28">
        <v>33</v>
      </c>
      <c r="B27" s="33">
        <f>Апрель!D27</f>
        <v>0</v>
      </c>
      <c r="C27" s="34">
        <f>Май!D27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Апрель!D28</f>
        <v>2212</v>
      </c>
      <c r="C28" s="34">
        <f>Май!D28</f>
        <v>2459</v>
      </c>
      <c r="D28" s="48">
        <v>2635</v>
      </c>
      <c r="E28" s="34">
        <f t="shared" si="0"/>
        <v>176</v>
      </c>
      <c r="F28" s="27"/>
      <c r="G28" s="49"/>
      <c r="H28" s="51"/>
    </row>
    <row r="29" spans="1:8" x14ac:dyDescent="0.2">
      <c r="A29" s="28">
        <v>35</v>
      </c>
      <c r="B29" s="33">
        <f>Апрель!D29</f>
        <v>0</v>
      </c>
      <c r="C29" s="34">
        <f>Май!D29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Апрель!D30</f>
        <v>3734</v>
      </c>
      <c r="C30" s="34">
        <f>Май!D30</f>
        <v>3892</v>
      </c>
      <c r="D30" s="48">
        <v>4023</v>
      </c>
      <c r="E30" s="34">
        <f t="shared" si="0"/>
        <v>131</v>
      </c>
      <c r="F30" s="27"/>
      <c r="G30" s="49"/>
      <c r="H30" s="51"/>
    </row>
    <row r="31" spans="1:8" x14ac:dyDescent="0.2">
      <c r="A31" s="25">
        <v>37</v>
      </c>
      <c r="B31" s="33">
        <f>Апрель!D31</f>
        <v>14883</v>
      </c>
      <c r="C31" s="34">
        <f>Май!D31</f>
        <v>15122</v>
      </c>
      <c r="D31" s="48">
        <v>15231</v>
      </c>
      <c r="E31" s="34">
        <f t="shared" si="0"/>
        <v>109</v>
      </c>
      <c r="F31" s="27"/>
      <c r="G31" s="49"/>
      <c r="H31" s="51"/>
    </row>
    <row r="32" spans="1:8" x14ac:dyDescent="0.2">
      <c r="A32" s="25">
        <v>38</v>
      </c>
      <c r="B32" s="33">
        <f>Апрель!D32</f>
        <v>684</v>
      </c>
      <c r="C32" s="34">
        <f>Май!D32</f>
        <v>717</v>
      </c>
      <c r="D32" s="48">
        <v>766</v>
      </c>
      <c r="E32" s="34">
        <f t="shared" si="0"/>
        <v>49</v>
      </c>
      <c r="F32" s="27"/>
      <c r="G32" s="49"/>
      <c r="H32" s="51"/>
    </row>
    <row r="33" spans="1:8" x14ac:dyDescent="0.2">
      <c r="A33" s="72">
        <v>39.4</v>
      </c>
      <c r="B33" s="33">
        <f>Апрель!D33</f>
        <v>59061</v>
      </c>
      <c r="C33" s="34">
        <f>Май!D33</f>
        <v>59282</v>
      </c>
      <c r="D33" s="48">
        <v>59532</v>
      </c>
      <c r="E33" s="34">
        <f t="shared" si="0"/>
        <v>250</v>
      </c>
      <c r="F33" s="34"/>
      <c r="G33" s="50"/>
      <c r="H33" s="51"/>
    </row>
    <row r="34" spans="1:8" x14ac:dyDescent="0.2">
      <c r="A34" s="35" t="s">
        <v>8</v>
      </c>
      <c r="B34" s="33">
        <f>Апрель!D34</f>
        <v>20827</v>
      </c>
      <c r="C34" s="34">
        <f>Май!D34</f>
        <v>21032</v>
      </c>
      <c r="D34" s="48">
        <v>21184</v>
      </c>
      <c r="E34" s="34">
        <f t="shared" si="0"/>
        <v>152</v>
      </c>
      <c r="F34" s="52"/>
      <c r="G34" s="53"/>
      <c r="H34" s="54"/>
    </row>
    <row r="35" spans="1:8" x14ac:dyDescent="0.2">
      <c r="A35" s="25">
        <v>44</v>
      </c>
      <c r="B35" s="33">
        <f>Апрель!D35</f>
        <v>1009</v>
      </c>
      <c r="C35" s="34">
        <f>Май!D35</f>
        <v>1146</v>
      </c>
      <c r="D35" s="48">
        <v>1276</v>
      </c>
      <c r="E35" s="34">
        <f t="shared" si="0"/>
        <v>130</v>
      </c>
      <c r="F35" s="27"/>
      <c r="G35" s="49"/>
      <c r="H35" s="90"/>
    </row>
    <row r="36" spans="1:8" x14ac:dyDescent="0.2">
      <c r="A36" s="25">
        <v>45</v>
      </c>
      <c r="B36" s="33">
        <f>Апрель!D36</f>
        <v>1362</v>
      </c>
      <c r="C36" s="34">
        <f>Май!D36</f>
        <v>1491</v>
      </c>
      <c r="D36" s="48">
        <v>1678</v>
      </c>
      <c r="E36" s="34">
        <f t="shared" si="0"/>
        <v>187</v>
      </c>
      <c r="F36" s="27"/>
      <c r="G36" s="49"/>
      <c r="H36" s="51"/>
    </row>
    <row r="37" spans="1:8" x14ac:dyDescent="0.2">
      <c r="A37" s="25">
        <v>46</v>
      </c>
      <c r="B37" s="33">
        <f>Апрель!D37</f>
        <v>5795</v>
      </c>
      <c r="C37" s="34">
        <f>Май!D37</f>
        <v>6003</v>
      </c>
      <c r="D37" s="48">
        <v>6088</v>
      </c>
      <c r="E37" s="34">
        <f t="shared" si="0"/>
        <v>85</v>
      </c>
      <c r="F37" s="27"/>
      <c r="G37" s="49"/>
      <c r="H37" s="51"/>
    </row>
    <row r="38" spans="1:8" x14ac:dyDescent="0.2">
      <c r="A38" s="35" t="s">
        <v>9</v>
      </c>
      <c r="B38" s="33">
        <f>Апрель!D38</f>
        <v>30425</v>
      </c>
      <c r="C38" s="34">
        <f>Май!D38</f>
        <v>30563</v>
      </c>
      <c r="D38" s="48">
        <v>30892</v>
      </c>
      <c r="E38" s="34">
        <f t="shared" si="0"/>
        <v>329</v>
      </c>
      <c r="F38" s="27"/>
      <c r="G38" s="49"/>
      <c r="H38" s="51"/>
    </row>
    <row r="39" spans="1:8" x14ac:dyDescent="0.2">
      <c r="A39" s="25">
        <v>50.51</v>
      </c>
      <c r="B39" s="33">
        <f>Апрель!D39</f>
        <v>5969</v>
      </c>
      <c r="C39" s="34">
        <f>Май!D39</f>
        <v>6208</v>
      </c>
      <c r="D39" s="48">
        <v>6374</v>
      </c>
      <c r="E39" s="34">
        <f t="shared" si="0"/>
        <v>166</v>
      </c>
      <c r="F39" s="27"/>
      <c r="G39" s="49"/>
      <c r="H39" s="51"/>
    </row>
    <row r="40" spans="1:8" x14ac:dyDescent="0.2">
      <c r="A40" s="126">
        <v>52</v>
      </c>
      <c r="B40" s="33">
        <f>Апрель!D40</f>
        <v>9318</v>
      </c>
      <c r="C40" s="34">
        <f>Май!D40</f>
        <v>9552</v>
      </c>
      <c r="D40" s="48">
        <v>9855</v>
      </c>
      <c r="E40" s="34">
        <f t="shared" si="0"/>
        <v>303</v>
      </c>
      <c r="F40" s="34"/>
      <c r="G40" s="50"/>
      <c r="H40" s="51"/>
    </row>
    <row r="41" spans="1:8" x14ac:dyDescent="0.2">
      <c r="A41" s="78" t="s">
        <v>7</v>
      </c>
      <c r="B41" s="33">
        <f>Апрель!D41</f>
        <v>840</v>
      </c>
      <c r="C41" s="34">
        <f>Май!D41</f>
        <v>1056</v>
      </c>
      <c r="D41" s="48">
        <v>1341</v>
      </c>
      <c r="E41" s="34">
        <f t="shared" si="0"/>
        <v>285</v>
      </c>
      <c r="F41" s="34"/>
      <c r="G41" s="50"/>
      <c r="H41" s="51"/>
    </row>
    <row r="42" spans="1:8" x14ac:dyDescent="0.2">
      <c r="A42" s="25">
        <v>57</v>
      </c>
      <c r="B42" s="33">
        <f>Апрель!D42</f>
        <v>2</v>
      </c>
      <c r="C42" s="34">
        <f>Май!D42</f>
        <v>2</v>
      </c>
      <c r="D42" s="48">
        <v>2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Апрель!D43</f>
        <v>6</v>
      </c>
      <c r="C43" s="34">
        <f>Май!D43</f>
        <v>6</v>
      </c>
      <c r="D43" s="48">
        <v>6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Апрель!D44</f>
        <v>0</v>
      </c>
      <c r="C44" s="34">
        <f>Май!D44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Апрель!D45</f>
        <v>5804</v>
      </c>
      <c r="C45" s="34">
        <f>Май!D45</f>
        <v>6006</v>
      </c>
      <c r="D45" s="48">
        <v>6220</v>
      </c>
      <c r="E45" s="34">
        <f t="shared" si="0"/>
        <v>214</v>
      </c>
      <c r="F45" s="27"/>
      <c r="G45" s="49"/>
      <c r="H45" s="51"/>
    </row>
    <row r="46" spans="1:8" x14ac:dyDescent="0.2">
      <c r="A46" s="25">
        <v>62</v>
      </c>
      <c r="B46" s="33">
        <f>Апрель!D46</f>
        <v>6497</v>
      </c>
      <c r="C46" s="34">
        <f>Май!D46</f>
        <v>6846</v>
      </c>
      <c r="D46" s="48">
        <v>7253</v>
      </c>
      <c r="E46" s="34">
        <f t="shared" si="0"/>
        <v>407</v>
      </c>
      <c r="F46" s="27"/>
      <c r="G46" s="49"/>
      <c r="H46" s="51"/>
    </row>
    <row r="47" spans="1:8" x14ac:dyDescent="0.2">
      <c r="A47" s="28">
        <v>63</v>
      </c>
      <c r="B47" s="33">
        <f>Апрель!D47</f>
        <v>0</v>
      </c>
      <c r="C47" s="34">
        <f>Май!D47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Апрель!D48</f>
        <v>0</v>
      </c>
      <c r="C48" s="34">
        <f>Май!D48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Апрель!D49</f>
        <v>0</v>
      </c>
      <c r="C49" s="34">
        <f>Май!D49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Апрель!D50</f>
        <v>5894</v>
      </c>
      <c r="C50" s="34">
        <f>Май!D50</f>
        <v>6098</v>
      </c>
      <c r="D50" s="48">
        <v>6202</v>
      </c>
      <c r="E50" s="34">
        <f t="shared" si="0"/>
        <v>104</v>
      </c>
      <c r="F50" s="27"/>
      <c r="G50" s="49"/>
      <c r="H50" s="51"/>
    </row>
    <row r="51" spans="1:8" x14ac:dyDescent="0.2">
      <c r="A51" s="25">
        <v>67</v>
      </c>
      <c r="B51" s="33">
        <f>Апрель!D51</f>
        <v>1400</v>
      </c>
      <c r="C51" s="34">
        <f>Май!D51</f>
        <v>1503</v>
      </c>
      <c r="D51" s="48">
        <v>1535</v>
      </c>
      <c r="E51" s="34">
        <f t="shared" si="0"/>
        <v>32</v>
      </c>
      <c r="F51" s="27"/>
      <c r="G51" s="49"/>
      <c r="H51" s="51"/>
    </row>
    <row r="52" spans="1:8" x14ac:dyDescent="0.2">
      <c r="A52" s="25">
        <v>68</v>
      </c>
      <c r="B52" s="33">
        <f>Апрель!D52</f>
        <v>8064</v>
      </c>
      <c r="C52" s="34">
        <f>Май!D52</f>
        <v>8306</v>
      </c>
      <c r="D52" s="48">
        <v>8814</v>
      </c>
      <c r="E52" s="34">
        <f t="shared" si="0"/>
        <v>508</v>
      </c>
      <c r="F52" s="27"/>
      <c r="G52" s="49"/>
      <c r="H52" s="51"/>
    </row>
    <row r="53" spans="1:8" x14ac:dyDescent="0.2">
      <c r="A53" s="25">
        <v>69</v>
      </c>
      <c r="B53" s="33">
        <f>Апрель!D53</f>
        <v>3288</v>
      </c>
      <c r="C53" s="34">
        <f>Май!D53</f>
        <v>3376</v>
      </c>
      <c r="D53" s="48">
        <v>3505</v>
      </c>
      <c r="E53" s="34">
        <f>D53-C53</f>
        <v>129</v>
      </c>
      <c r="F53" s="27"/>
      <c r="G53" s="49"/>
      <c r="H53" s="51"/>
    </row>
    <row r="54" spans="1:8" x14ac:dyDescent="0.2">
      <c r="A54" s="35" t="s">
        <v>15</v>
      </c>
      <c r="B54" s="33">
        <f>Апрель!D54</f>
        <v>64150</v>
      </c>
      <c r="C54" s="34">
        <f>Май!D54</f>
        <v>64150</v>
      </c>
      <c r="D54" s="48">
        <v>64200</v>
      </c>
      <c r="E54" s="34">
        <f>D54-C54</f>
        <v>50</v>
      </c>
      <c r="F54" s="27"/>
      <c r="G54" s="49"/>
      <c r="H54" s="51"/>
    </row>
    <row r="55" spans="1:8" x14ac:dyDescent="0.2">
      <c r="A55" s="35" t="s">
        <v>16</v>
      </c>
      <c r="B55" s="33">
        <f>Апрель!D55</f>
        <v>79</v>
      </c>
      <c r="C55" s="34">
        <f>Май!D55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Апрель!D56</f>
        <v>13022</v>
      </c>
      <c r="C56" s="34">
        <f>Май!D56</f>
        <v>13315</v>
      </c>
      <c r="D56" s="48">
        <v>13637</v>
      </c>
      <c r="E56" s="34">
        <f t="shared" si="0"/>
        <v>322</v>
      </c>
      <c r="F56" s="27"/>
      <c r="G56" s="49"/>
      <c r="H56" s="51"/>
    </row>
    <row r="57" spans="1:8" x14ac:dyDescent="0.2">
      <c r="A57" s="25">
        <v>71</v>
      </c>
      <c r="B57" s="33">
        <f>Апрель!D57</f>
        <v>475</v>
      </c>
      <c r="C57" s="34">
        <f>Май!D57</f>
        <v>487</v>
      </c>
      <c r="D57" s="48">
        <v>535</v>
      </c>
      <c r="E57" s="34">
        <f t="shared" si="0"/>
        <v>48</v>
      </c>
      <c r="F57" s="27"/>
      <c r="G57" s="49"/>
      <c r="H57" s="51"/>
    </row>
    <row r="58" spans="1:8" x14ac:dyDescent="0.2">
      <c r="A58" s="25">
        <v>72</v>
      </c>
      <c r="B58" s="33">
        <f>Апрель!D58</f>
        <v>250</v>
      </c>
      <c r="C58" s="34">
        <f>Май!D58</f>
        <v>250</v>
      </c>
      <c r="D58" s="48">
        <v>251</v>
      </c>
      <c r="E58" s="34">
        <f t="shared" si="0"/>
        <v>1</v>
      </c>
      <c r="F58" s="27"/>
      <c r="G58" s="49"/>
      <c r="H58" s="51"/>
    </row>
    <row r="59" spans="1:8" x14ac:dyDescent="0.2">
      <c r="A59" s="25">
        <v>73</v>
      </c>
      <c r="B59" s="33">
        <f>Апрель!D59</f>
        <v>4551</v>
      </c>
      <c r="C59" s="34">
        <f>Май!D59</f>
        <v>4817</v>
      </c>
      <c r="D59" s="48">
        <v>5237</v>
      </c>
      <c r="E59" s="34">
        <f t="shared" si="0"/>
        <v>420</v>
      </c>
      <c r="F59" s="27"/>
      <c r="G59" s="49"/>
      <c r="H59" s="51"/>
    </row>
    <row r="60" spans="1:8" x14ac:dyDescent="0.2">
      <c r="A60" s="28">
        <v>74</v>
      </c>
      <c r="B60" s="33">
        <f>Апрель!D60</f>
        <v>0</v>
      </c>
      <c r="C60" s="34">
        <f>Май!D60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Апрель!D61</f>
        <v>0</v>
      </c>
      <c r="C61" s="34">
        <f>Май!D61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Апрель!D62</f>
        <v>1419</v>
      </c>
      <c r="C62" s="34">
        <f>Май!D62</f>
        <v>1531</v>
      </c>
      <c r="D62" s="48">
        <v>1554</v>
      </c>
      <c r="E62" s="34">
        <f t="shared" si="0"/>
        <v>23</v>
      </c>
      <c r="F62" s="27"/>
      <c r="G62" s="49"/>
      <c r="H62" s="51"/>
    </row>
    <row r="63" spans="1:8" x14ac:dyDescent="0.2">
      <c r="A63" s="25">
        <v>77</v>
      </c>
      <c r="B63" s="33">
        <f>Апрель!D63</f>
        <v>41432</v>
      </c>
      <c r="C63" s="34">
        <f>Май!D63</f>
        <v>41897</v>
      </c>
      <c r="D63" s="48">
        <v>42380</v>
      </c>
      <c r="E63" s="34">
        <f t="shared" si="0"/>
        <v>483</v>
      </c>
      <c r="F63" s="27"/>
      <c r="G63" s="49"/>
      <c r="H63" s="51"/>
    </row>
    <row r="64" spans="1:8" x14ac:dyDescent="0.2">
      <c r="A64" s="25">
        <v>78</v>
      </c>
      <c r="B64" s="33">
        <f>Апрель!D64</f>
        <v>33809</v>
      </c>
      <c r="C64" s="34">
        <f>Май!D64</f>
        <v>34367</v>
      </c>
      <c r="D64" s="48">
        <v>34758</v>
      </c>
      <c r="E64" s="34">
        <f t="shared" si="0"/>
        <v>391</v>
      </c>
      <c r="F64" s="27"/>
      <c r="G64" s="49"/>
      <c r="H64" s="51"/>
    </row>
    <row r="65" spans="1:8" x14ac:dyDescent="0.2">
      <c r="A65" s="126">
        <v>79</v>
      </c>
      <c r="B65" s="33">
        <f>Апрель!D65</f>
        <v>31598</v>
      </c>
      <c r="C65" s="34">
        <f>Май!D65</f>
        <v>32502</v>
      </c>
      <c r="D65" s="48">
        <v>33613</v>
      </c>
      <c r="E65" s="34">
        <f t="shared" si="0"/>
        <v>1111</v>
      </c>
      <c r="F65" s="27"/>
      <c r="G65" s="49"/>
      <c r="H65" s="51"/>
    </row>
    <row r="66" spans="1:8" x14ac:dyDescent="0.2">
      <c r="A66" s="28">
        <v>80</v>
      </c>
      <c r="B66" s="33">
        <f>Апрель!D66</f>
        <v>0</v>
      </c>
      <c r="C66" s="34">
        <f>Май!D66</f>
        <v>0</v>
      </c>
      <c r="D66" s="48"/>
      <c r="E66" s="34">
        <f t="shared" ref="E66:E130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Апрель!D67</f>
        <v>27300</v>
      </c>
      <c r="C67" s="34">
        <f>Май!D67</f>
        <v>27500</v>
      </c>
      <c r="D67" s="48">
        <v>27800</v>
      </c>
      <c r="E67" s="34">
        <f t="shared" si="1"/>
        <v>300</v>
      </c>
      <c r="F67" s="34"/>
      <c r="G67" s="50"/>
      <c r="H67" s="51"/>
    </row>
    <row r="68" spans="1:8" x14ac:dyDescent="0.2">
      <c r="A68" s="31">
        <v>82</v>
      </c>
      <c r="B68" s="33">
        <f>Апрель!D68</f>
        <v>3615</v>
      </c>
      <c r="C68" s="34">
        <f>Май!D68</f>
        <v>3773</v>
      </c>
      <c r="D68" s="48">
        <v>3905</v>
      </c>
      <c r="E68" s="34">
        <f t="shared" si="1"/>
        <v>132</v>
      </c>
      <c r="F68" s="34"/>
      <c r="G68" s="50"/>
      <c r="H68" s="51"/>
    </row>
    <row r="69" spans="1:8" x14ac:dyDescent="0.2">
      <c r="A69" s="28">
        <v>83</v>
      </c>
      <c r="B69" s="33">
        <f>Апрель!D69</f>
        <v>0</v>
      </c>
      <c r="C69" s="34">
        <f>Май!D69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Апрель!D70</f>
        <v>0</v>
      </c>
      <c r="C70" s="34">
        <f>Май!D70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Апрель!D71</f>
        <v>0</v>
      </c>
      <c r="C71" s="34">
        <f>Май!D71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Апрель!D72</f>
        <v>7333</v>
      </c>
      <c r="C72" s="34">
        <f>Май!D72</f>
        <v>7491</v>
      </c>
      <c r="D72" s="48">
        <v>7594</v>
      </c>
      <c r="E72" s="34">
        <f t="shared" si="1"/>
        <v>103</v>
      </c>
      <c r="F72" s="27"/>
      <c r="G72" s="49"/>
      <c r="H72" s="51"/>
    </row>
    <row r="73" spans="1:8" x14ac:dyDescent="0.2">
      <c r="A73" s="25">
        <v>87</v>
      </c>
      <c r="B73" s="33">
        <f>Апрель!D73</f>
        <v>9801</v>
      </c>
      <c r="C73" s="34">
        <f>Май!D73</f>
        <v>9911</v>
      </c>
      <c r="D73" s="48">
        <v>9941</v>
      </c>
      <c r="E73" s="34">
        <f t="shared" si="1"/>
        <v>30</v>
      </c>
      <c r="F73" s="27"/>
      <c r="G73" s="49"/>
      <c r="H73" s="51"/>
    </row>
    <row r="74" spans="1:8" x14ac:dyDescent="0.2">
      <c r="A74" s="25">
        <v>88.89</v>
      </c>
      <c r="B74" s="33">
        <f>Апрель!D74</f>
        <v>6265</v>
      </c>
      <c r="C74" s="34">
        <f>Май!D74</f>
        <v>6507</v>
      </c>
      <c r="D74" s="48">
        <v>6752</v>
      </c>
      <c r="E74" s="34">
        <f t="shared" si="1"/>
        <v>245</v>
      </c>
      <c r="F74" s="27"/>
      <c r="G74" s="49"/>
      <c r="H74" s="51"/>
    </row>
    <row r="75" spans="1:8" x14ac:dyDescent="0.2">
      <c r="A75" s="25">
        <v>90</v>
      </c>
      <c r="B75" s="33">
        <f>Апрель!D75</f>
        <v>10043</v>
      </c>
      <c r="C75" s="34">
        <f>Май!D75</f>
        <v>10729</v>
      </c>
      <c r="D75" s="48">
        <v>11167</v>
      </c>
      <c r="E75" s="34">
        <f t="shared" si="1"/>
        <v>438</v>
      </c>
      <c r="F75" s="27"/>
      <c r="G75" s="49"/>
      <c r="H75" s="51"/>
    </row>
    <row r="76" spans="1:8" x14ac:dyDescent="0.2">
      <c r="A76" s="25">
        <v>91</v>
      </c>
      <c r="B76" s="33">
        <f>Апрель!D76</f>
        <v>6401</v>
      </c>
      <c r="C76" s="34">
        <f>Май!D76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Апрель!D77</f>
        <v>0</v>
      </c>
      <c r="C77" s="34">
        <f>Май!D77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Апрель!D78</f>
        <v>0</v>
      </c>
      <c r="C78" s="34">
        <f>Май!D78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Апрель!D79</f>
        <v>0</v>
      </c>
      <c r="C79" s="34">
        <f>Май!D79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Апрель!D80</f>
        <v>0</v>
      </c>
      <c r="C80" s="34">
        <f>Май!D80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Апрель!D81</f>
        <v>0</v>
      </c>
      <c r="C81" s="34">
        <f>Май!D81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Апрель!D82</f>
        <v>2.5</v>
      </c>
      <c r="C82" s="34">
        <f>Май!D82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Апрель!D83</f>
        <v>0</v>
      </c>
      <c r="C83" s="34">
        <f>Май!D83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Апрель!D84</f>
        <v>8825</v>
      </c>
      <c r="C84" s="34">
        <f>Май!D84</f>
        <v>9416</v>
      </c>
      <c r="D84" s="48">
        <v>9887</v>
      </c>
      <c r="E84" s="34">
        <f t="shared" si="1"/>
        <v>471</v>
      </c>
      <c r="F84" s="27"/>
      <c r="G84" s="49"/>
      <c r="H84" s="51"/>
    </row>
    <row r="85" spans="1:8" x14ac:dyDescent="0.2">
      <c r="A85" s="28">
        <v>100</v>
      </c>
      <c r="B85" s="33">
        <f>Апрель!D85</f>
        <v>0</v>
      </c>
      <c r="C85" s="34">
        <f>Май!D85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Апрель!D86</f>
        <v>24973</v>
      </c>
      <c r="C86" s="34">
        <f>Май!D86</f>
        <v>25514</v>
      </c>
      <c r="D86" s="48">
        <v>25765</v>
      </c>
      <c r="E86" s="34">
        <f t="shared" si="1"/>
        <v>251</v>
      </c>
      <c r="F86" s="27"/>
      <c r="G86" s="49"/>
      <c r="H86" s="51"/>
    </row>
    <row r="87" spans="1:8" x14ac:dyDescent="0.2">
      <c r="A87" s="25">
        <v>103</v>
      </c>
      <c r="B87" s="33">
        <f>Апрель!D87</f>
        <v>1264</v>
      </c>
      <c r="C87" s="34">
        <f>Май!D87</f>
        <v>1302</v>
      </c>
      <c r="D87" s="48">
        <v>1320</v>
      </c>
      <c r="E87" s="34">
        <f t="shared" si="1"/>
        <v>18</v>
      </c>
      <c r="F87" s="27"/>
      <c r="G87" s="49"/>
      <c r="H87" s="51"/>
    </row>
    <row r="88" spans="1:8" x14ac:dyDescent="0.2">
      <c r="A88" s="25">
        <v>104</v>
      </c>
      <c r="B88" s="33">
        <f>Апрель!D88</f>
        <v>111</v>
      </c>
      <c r="C88" s="34">
        <f>Май!D88</f>
        <v>123</v>
      </c>
      <c r="D88" s="48">
        <v>127</v>
      </c>
      <c r="E88" s="34">
        <f t="shared" si="1"/>
        <v>4</v>
      </c>
      <c r="F88" s="27"/>
      <c r="G88" s="49"/>
      <c r="H88" s="51"/>
    </row>
    <row r="89" spans="1:8" x14ac:dyDescent="0.2">
      <c r="A89" s="28">
        <v>105</v>
      </c>
      <c r="B89" s="33">
        <f>Апрель!D89</f>
        <v>0</v>
      </c>
      <c r="C89" s="34">
        <f>Май!D89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Апрель!D90</f>
        <v>0</v>
      </c>
      <c r="C90" s="34">
        <f>Май!D90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Апрель!D91</f>
        <v>67</v>
      </c>
      <c r="C91" s="34">
        <f>Май!D91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Апрель!D92</f>
        <v>6361</v>
      </c>
      <c r="C92" s="34">
        <f>Май!D92</f>
        <v>6583</v>
      </c>
      <c r="D92" s="48">
        <v>6836</v>
      </c>
      <c r="E92" s="34">
        <f t="shared" si="1"/>
        <v>253</v>
      </c>
      <c r="F92" s="27"/>
      <c r="G92" s="49"/>
      <c r="H92" s="51"/>
    </row>
    <row r="93" spans="1:8" x14ac:dyDescent="0.2">
      <c r="A93" s="25">
        <v>110</v>
      </c>
      <c r="B93" s="33">
        <f>Апрель!D93</f>
        <v>789</v>
      </c>
      <c r="C93" s="34">
        <f>Май!D93</f>
        <v>820</v>
      </c>
      <c r="D93" s="48">
        <v>857</v>
      </c>
      <c r="E93" s="34">
        <f t="shared" si="1"/>
        <v>37</v>
      </c>
      <c r="F93" s="27"/>
      <c r="G93" s="49"/>
      <c r="H93" s="51"/>
    </row>
    <row r="94" spans="1:8" x14ac:dyDescent="0.2">
      <c r="A94" s="25">
        <v>111</v>
      </c>
      <c r="B94" s="33">
        <f>Апрель!D94</f>
        <v>4612</v>
      </c>
      <c r="C94" s="34">
        <f>Май!D94</f>
        <v>4614</v>
      </c>
      <c r="D94" s="48">
        <v>4649</v>
      </c>
      <c r="E94" s="34">
        <f t="shared" si="1"/>
        <v>35</v>
      </c>
      <c r="F94" s="27"/>
      <c r="G94" s="49"/>
      <c r="H94" s="51"/>
    </row>
    <row r="95" spans="1:8" x14ac:dyDescent="0.2">
      <c r="A95" s="25">
        <v>112</v>
      </c>
      <c r="B95" s="33">
        <f>Апрель!D95</f>
        <v>6603</v>
      </c>
      <c r="C95" s="34">
        <f>Май!D95</f>
        <v>6906</v>
      </c>
      <c r="D95" s="48">
        <v>7311</v>
      </c>
      <c r="E95" s="34">
        <f t="shared" si="1"/>
        <v>405</v>
      </c>
      <c r="F95" s="27"/>
      <c r="G95" s="49"/>
      <c r="H95" s="51"/>
    </row>
    <row r="96" spans="1:8" x14ac:dyDescent="0.2">
      <c r="A96" s="25">
        <v>113</v>
      </c>
      <c r="B96" s="33">
        <f>Апрель!D96</f>
        <v>12084</v>
      </c>
      <c r="C96" s="34">
        <f>Май!D96</f>
        <v>12284</v>
      </c>
      <c r="D96" s="48">
        <v>12511</v>
      </c>
      <c r="E96" s="34">
        <f t="shared" si="1"/>
        <v>227</v>
      </c>
      <c r="F96" s="27"/>
      <c r="G96" s="49"/>
      <c r="H96" s="51"/>
    </row>
    <row r="97" spans="1:8" x14ac:dyDescent="0.2">
      <c r="A97" s="36">
        <v>114</v>
      </c>
      <c r="B97" s="33">
        <f>Апрель!D97</f>
        <v>0</v>
      </c>
      <c r="C97" s="34">
        <f>Май!D97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Апрель!D98</f>
        <v>1278</v>
      </c>
      <c r="C98" s="34">
        <f>Май!D98</f>
        <v>1365</v>
      </c>
      <c r="D98" s="48">
        <v>1452</v>
      </c>
      <c r="E98" s="34">
        <f t="shared" si="1"/>
        <v>87</v>
      </c>
      <c r="F98" s="34"/>
      <c r="G98" s="50"/>
      <c r="H98" s="51"/>
    </row>
    <row r="99" spans="1:8" x14ac:dyDescent="0.2">
      <c r="A99" s="28">
        <v>116</v>
      </c>
      <c r="B99" s="33">
        <f>Апрель!D99</f>
        <v>0</v>
      </c>
      <c r="C99" s="34">
        <f>Май!D99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Апрель!D100</f>
        <v>109760</v>
      </c>
      <c r="C100" s="34">
        <f>Май!D100</f>
        <v>110506</v>
      </c>
      <c r="D100" s="48">
        <v>110995</v>
      </c>
      <c r="E100" s="34">
        <f t="shared" si="1"/>
        <v>489</v>
      </c>
      <c r="F100" s="27"/>
      <c r="G100" s="49"/>
      <c r="H100" s="51"/>
    </row>
    <row r="101" spans="1:8" x14ac:dyDescent="0.2">
      <c r="A101" s="31">
        <v>118</v>
      </c>
      <c r="B101" s="33">
        <f>Апрель!D101</f>
        <v>1174</v>
      </c>
      <c r="C101" s="34">
        <f>Май!D101</f>
        <v>1175</v>
      </c>
      <c r="D101" s="48">
        <v>1198</v>
      </c>
      <c r="E101" s="34">
        <f t="shared" si="1"/>
        <v>23</v>
      </c>
      <c r="F101" s="34"/>
      <c r="G101" s="50"/>
      <c r="H101" s="51"/>
    </row>
    <row r="102" spans="1:8" x14ac:dyDescent="0.2">
      <c r="A102" s="129">
        <v>119</v>
      </c>
      <c r="B102" s="33">
        <f>Апрель!D102</f>
        <v>6</v>
      </c>
      <c r="C102" s="34">
        <f>Май!D102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Апрель!D103</f>
        <v>914</v>
      </c>
      <c r="C103" s="34">
        <f>Май!D103</f>
        <v>951</v>
      </c>
      <c r="D103" s="48">
        <v>1003</v>
      </c>
      <c r="E103" s="34">
        <f t="shared" si="1"/>
        <v>52</v>
      </c>
      <c r="F103" s="27"/>
      <c r="G103" s="49"/>
      <c r="H103" s="51"/>
    </row>
    <row r="104" spans="1:8" x14ac:dyDescent="0.2">
      <c r="A104" s="25">
        <v>121</v>
      </c>
      <c r="B104" s="33">
        <f>Апрель!D104</f>
        <v>514</v>
      </c>
      <c r="C104" s="34">
        <f>Май!D104</f>
        <v>714</v>
      </c>
      <c r="D104" s="48">
        <v>736</v>
      </c>
      <c r="E104" s="34">
        <f t="shared" si="1"/>
        <v>22</v>
      </c>
      <c r="F104" s="27"/>
      <c r="G104" s="49"/>
      <c r="H104" s="51"/>
    </row>
    <row r="105" spans="1:8" x14ac:dyDescent="0.2">
      <c r="A105" s="25">
        <v>122</v>
      </c>
      <c r="B105" s="33">
        <f>Апрель!D105</f>
        <v>50</v>
      </c>
      <c r="C105" s="34">
        <f>Май!D105</f>
        <v>50</v>
      </c>
      <c r="D105" s="48">
        <v>53</v>
      </c>
      <c r="E105" s="34">
        <f t="shared" si="1"/>
        <v>3</v>
      </c>
      <c r="F105" s="27"/>
      <c r="G105" s="49"/>
      <c r="H105" s="51"/>
    </row>
    <row r="106" spans="1:8" x14ac:dyDescent="0.2">
      <c r="A106" s="25">
        <v>123.124</v>
      </c>
      <c r="B106" s="33">
        <f>Апрель!D106</f>
        <v>18356</v>
      </c>
      <c r="C106" s="34">
        <f>Май!D106</f>
        <v>18771</v>
      </c>
      <c r="D106" s="48">
        <v>19295</v>
      </c>
      <c r="E106" s="34">
        <f t="shared" si="1"/>
        <v>524</v>
      </c>
      <c r="F106" s="27"/>
      <c r="G106" s="49"/>
      <c r="H106" s="51"/>
    </row>
    <row r="107" spans="1:8" x14ac:dyDescent="0.2">
      <c r="A107" s="28">
        <v>125</v>
      </c>
      <c r="B107" s="33">
        <f>Апрель!D107</f>
        <v>0</v>
      </c>
      <c r="C107" s="34">
        <f>Май!D107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Апрель!D108</f>
        <v>843</v>
      </c>
      <c r="C108" s="34">
        <f>Май!D108</f>
        <v>858</v>
      </c>
      <c r="D108" s="48">
        <v>899</v>
      </c>
      <c r="E108" s="34">
        <f t="shared" si="1"/>
        <v>41</v>
      </c>
      <c r="F108" s="27"/>
      <c r="G108" s="49"/>
      <c r="H108" s="51"/>
    </row>
    <row r="109" spans="1:8" x14ac:dyDescent="0.2">
      <c r="A109" s="31">
        <v>128</v>
      </c>
      <c r="B109" s="33">
        <f>Апрель!D109</f>
        <v>166</v>
      </c>
      <c r="C109" s="34">
        <f>Май!D109</f>
        <v>167</v>
      </c>
      <c r="D109" s="48">
        <v>168</v>
      </c>
      <c r="E109" s="34">
        <f>D109-C109</f>
        <v>1</v>
      </c>
      <c r="F109" s="34"/>
      <c r="G109" s="50"/>
      <c r="H109" s="51"/>
    </row>
    <row r="110" spans="1:8" x14ac:dyDescent="0.2">
      <c r="A110" s="31">
        <v>129</v>
      </c>
      <c r="B110" s="33">
        <f>Апрель!D110</f>
        <v>3659</v>
      </c>
      <c r="C110" s="34">
        <f>Май!D110</f>
        <v>3678</v>
      </c>
      <c r="D110" s="48">
        <v>3784</v>
      </c>
      <c r="E110" s="34">
        <f t="shared" si="1"/>
        <v>106</v>
      </c>
      <c r="F110" s="34"/>
      <c r="G110" s="50"/>
      <c r="H110" s="51"/>
    </row>
    <row r="111" spans="1:8" x14ac:dyDescent="0.2">
      <c r="A111" s="25">
        <v>130</v>
      </c>
      <c r="B111" s="33">
        <f>Апрель!D111</f>
        <v>484</v>
      </c>
      <c r="C111" s="34">
        <f>Май!D111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Апрель!D112</f>
        <v>3758</v>
      </c>
      <c r="C112" s="34">
        <f>Май!D112</f>
        <v>3917</v>
      </c>
      <c r="D112" s="48">
        <v>4089</v>
      </c>
      <c r="E112" s="34">
        <f t="shared" si="1"/>
        <v>172</v>
      </c>
      <c r="F112" s="27"/>
      <c r="G112" s="49"/>
      <c r="H112" s="51"/>
    </row>
    <row r="113" spans="1:8" x14ac:dyDescent="0.2">
      <c r="A113" s="73">
        <v>132</v>
      </c>
      <c r="B113" s="33">
        <f>Апрель!D113</f>
        <v>8233</v>
      </c>
      <c r="C113" s="34">
        <f>Май!D113</f>
        <v>8557</v>
      </c>
      <c r="D113" s="48">
        <v>8758</v>
      </c>
      <c r="E113" s="34">
        <f t="shared" si="1"/>
        <v>201</v>
      </c>
      <c r="F113" s="27"/>
      <c r="G113" s="49"/>
      <c r="H113" s="51"/>
    </row>
    <row r="114" spans="1:8" x14ac:dyDescent="0.2">
      <c r="A114" s="126">
        <v>133.13399999999999</v>
      </c>
      <c r="B114" s="33">
        <f>Апрель!D114</f>
        <v>2</v>
      </c>
      <c r="C114" s="34">
        <f>Май!D114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Апрель!D115</f>
        <v>0</v>
      </c>
      <c r="C115" s="34">
        <f>Май!D115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Апрель!D116</f>
        <v>0</v>
      </c>
      <c r="C116" s="34">
        <f>Май!D116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Апрель!D117</f>
        <v>4947</v>
      </c>
      <c r="C117" s="34">
        <f>Май!D117</f>
        <v>5384</v>
      </c>
      <c r="D117" s="48">
        <v>5538</v>
      </c>
      <c r="E117" s="34">
        <f t="shared" si="1"/>
        <v>154</v>
      </c>
      <c r="F117" s="27"/>
      <c r="G117" s="49"/>
      <c r="H117" s="51"/>
    </row>
    <row r="118" spans="1:8" x14ac:dyDescent="0.2">
      <c r="A118" s="25">
        <v>139</v>
      </c>
      <c r="B118" s="33">
        <f>Апрель!D118</f>
        <v>3928</v>
      </c>
      <c r="C118" s="34">
        <f>Май!D118</f>
        <v>4235</v>
      </c>
      <c r="D118" s="48">
        <v>4326</v>
      </c>
      <c r="E118" s="34">
        <f t="shared" si="1"/>
        <v>91</v>
      </c>
      <c r="F118" s="27"/>
      <c r="G118" s="49"/>
      <c r="H118" s="51"/>
    </row>
    <row r="119" spans="1:8" x14ac:dyDescent="0.2">
      <c r="A119" s="25">
        <v>140.14099999999999</v>
      </c>
      <c r="B119" s="33">
        <f>Апрель!D119</f>
        <v>4386</v>
      </c>
      <c r="C119" s="34">
        <f>Май!D119</f>
        <v>4589</v>
      </c>
      <c r="D119" s="48">
        <v>4803</v>
      </c>
      <c r="E119" s="34">
        <f t="shared" si="1"/>
        <v>214</v>
      </c>
      <c r="F119" s="27"/>
      <c r="G119" s="49"/>
      <c r="H119" s="51"/>
    </row>
    <row r="120" spans="1:8" x14ac:dyDescent="0.2">
      <c r="A120" s="28">
        <v>142</v>
      </c>
      <c r="B120" s="33">
        <f>Апрель!D120</f>
        <v>0</v>
      </c>
      <c r="C120" s="34">
        <f>Май!D120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6">
        <v>143</v>
      </c>
      <c r="B121" s="33">
        <f>Апрель!D121</f>
        <v>0</v>
      </c>
      <c r="C121" s="34">
        <f>Май!D121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Апрель!D122</f>
        <v>7250</v>
      </c>
      <c r="C122" s="34">
        <f>Май!D122</f>
        <v>7557</v>
      </c>
      <c r="D122" s="48">
        <v>7856</v>
      </c>
      <c r="E122" s="34">
        <f t="shared" si="1"/>
        <v>299</v>
      </c>
      <c r="F122" s="27"/>
      <c r="G122" s="49"/>
      <c r="H122" s="51"/>
    </row>
    <row r="123" spans="1:8" x14ac:dyDescent="0.2">
      <c r="A123" s="25">
        <v>145</v>
      </c>
      <c r="B123" s="33">
        <f>Апрель!D123</f>
        <v>0</v>
      </c>
      <c r="C123" s="34">
        <f>Май!D123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Апрель!D124</f>
        <v>102647</v>
      </c>
      <c r="C124" s="34">
        <f>Май!D124</f>
        <v>25722</v>
      </c>
      <c r="D124" s="48">
        <v>26815</v>
      </c>
      <c r="E124" s="34">
        <f t="shared" si="1"/>
        <v>1093</v>
      </c>
      <c r="F124" s="27"/>
      <c r="G124" s="49"/>
      <c r="H124" s="51"/>
    </row>
    <row r="125" spans="1:8" x14ac:dyDescent="0.2">
      <c r="A125" s="36">
        <v>148</v>
      </c>
      <c r="B125" s="33">
        <f>Апрель!D125</f>
        <v>25900</v>
      </c>
      <c r="C125" s="34">
        <f>Май!D125</f>
        <v>27540</v>
      </c>
      <c r="D125" s="48">
        <v>27572</v>
      </c>
      <c r="E125" s="34">
        <f t="shared" si="1"/>
        <v>32</v>
      </c>
      <c r="F125" s="34"/>
      <c r="G125" s="50"/>
      <c r="H125" s="51"/>
    </row>
    <row r="126" spans="1:8" x14ac:dyDescent="0.2">
      <c r="A126" s="25">
        <v>149</v>
      </c>
      <c r="B126" s="33">
        <f>Апрель!D126</f>
        <v>2014</v>
      </c>
      <c r="C126" s="34">
        <f>Май!D126</f>
        <v>2123</v>
      </c>
      <c r="D126" s="48">
        <v>2445</v>
      </c>
      <c r="E126" s="34">
        <f t="shared" si="1"/>
        <v>322</v>
      </c>
      <c r="F126" s="27"/>
      <c r="G126" s="49"/>
      <c r="H126" s="51"/>
    </row>
    <row r="127" spans="1:8" x14ac:dyDescent="0.2">
      <c r="A127" s="25">
        <v>150</v>
      </c>
      <c r="B127" s="33">
        <f>Апрель!D127</f>
        <v>4395</v>
      </c>
      <c r="C127" s="34">
        <f>Май!D127</f>
        <v>4395</v>
      </c>
      <c r="D127" s="48">
        <v>4436</v>
      </c>
      <c r="E127" s="34">
        <f t="shared" si="1"/>
        <v>41</v>
      </c>
      <c r="F127" s="27"/>
      <c r="G127" s="49"/>
      <c r="H127" s="51"/>
    </row>
    <row r="128" spans="1:8" x14ac:dyDescent="0.2">
      <c r="A128" s="25">
        <v>151</v>
      </c>
      <c r="B128" s="33">
        <f>Апрель!D128</f>
        <v>27594</v>
      </c>
      <c r="C128" s="34">
        <f>Май!D128</f>
        <v>27877</v>
      </c>
      <c r="D128" s="48">
        <v>27980</v>
      </c>
      <c r="E128" s="34">
        <f t="shared" si="1"/>
        <v>103</v>
      </c>
      <c r="F128" s="27"/>
      <c r="G128" s="49"/>
      <c r="H128" s="51"/>
    </row>
    <row r="129" spans="1:8" x14ac:dyDescent="0.2">
      <c r="A129" s="25">
        <v>152</v>
      </c>
      <c r="B129" s="33">
        <f>Апрель!D129</f>
        <v>226</v>
      </c>
      <c r="C129" s="34">
        <f>Май!D129</f>
        <v>226</v>
      </c>
      <c r="D129" s="48">
        <v>226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Апрель!D130</f>
        <v>0</v>
      </c>
      <c r="C130" s="34">
        <f>Май!D130</f>
        <v>0</v>
      </c>
      <c r="D130" s="48"/>
      <c r="E130" s="34">
        <f t="shared" si="1"/>
        <v>0</v>
      </c>
      <c r="F130" s="27"/>
      <c r="G130" s="49"/>
      <c r="H130" s="51"/>
    </row>
    <row r="131" spans="1:8" x14ac:dyDescent="0.2">
      <c r="A131" s="25">
        <v>154</v>
      </c>
      <c r="B131" s="33">
        <f>Апрель!D131</f>
        <v>461</v>
      </c>
      <c r="C131" s="34">
        <f>Май!D131</f>
        <v>461</v>
      </c>
      <c r="D131" s="48">
        <v>466</v>
      </c>
      <c r="E131" s="34">
        <f t="shared" ref="E131:E194" si="2">D131-C131</f>
        <v>5</v>
      </c>
      <c r="F131" s="27"/>
      <c r="G131" s="49"/>
      <c r="H131" s="51"/>
    </row>
    <row r="132" spans="1:8" x14ac:dyDescent="0.2">
      <c r="A132" s="28">
        <v>155</v>
      </c>
      <c r="B132" s="33">
        <f>Апрель!D132</f>
        <v>0</v>
      </c>
      <c r="C132" s="34">
        <f>Май!D132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Апрель!D133</f>
        <v>90854</v>
      </c>
      <c r="C133" s="34">
        <f>Май!D133</f>
        <v>91905</v>
      </c>
      <c r="D133" s="48">
        <v>92299</v>
      </c>
      <c r="E133" s="34">
        <f t="shared" si="2"/>
        <v>394</v>
      </c>
      <c r="F133" s="27"/>
      <c r="G133" s="49"/>
      <c r="H133" s="51"/>
    </row>
    <row r="134" spans="1:8" x14ac:dyDescent="0.2">
      <c r="A134" s="25">
        <v>157.15799999999999</v>
      </c>
      <c r="B134" s="33">
        <f>Апрель!D134</f>
        <v>50583</v>
      </c>
      <c r="C134" s="34">
        <f>Май!D134</f>
        <v>52048</v>
      </c>
      <c r="D134" s="48">
        <v>53379</v>
      </c>
      <c r="E134" s="34">
        <f t="shared" si="2"/>
        <v>1331</v>
      </c>
      <c r="F134" s="27"/>
      <c r="G134" s="49"/>
      <c r="H134" s="51"/>
    </row>
    <row r="135" spans="1:8" x14ac:dyDescent="0.2">
      <c r="A135" s="37">
        <v>159.16</v>
      </c>
      <c r="B135" s="33">
        <f>Апрель!D135</f>
        <v>7525</v>
      </c>
      <c r="C135" s="34">
        <f>Май!D135</f>
        <v>7737</v>
      </c>
      <c r="D135" s="48">
        <v>7903</v>
      </c>
      <c r="E135" s="34">
        <f t="shared" si="2"/>
        <v>166</v>
      </c>
      <c r="F135" s="27"/>
      <c r="G135" s="49"/>
      <c r="H135" s="51"/>
    </row>
    <row r="136" spans="1:8" x14ac:dyDescent="0.2">
      <c r="A136" s="28">
        <v>161</v>
      </c>
      <c r="B136" s="33">
        <f>Апрель!D136</f>
        <v>0</v>
      </c>
      <c r="C136" s="34">
        <f>Май!D136</f>
        <v>4</v>
      </c>
      <c r="D136" s="48">
        <v>4</v>
      </c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Апрель!D137</f>
        <v>0</v>
      </c>
      <c r="C137" s="34">
        <f>Май!D137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Апрель!D138</f>
        <v>17130</v>
      </c>
      <c r="C138" s="34">
        <f>Май!D138</f>
        <v>17441</v>
      </c>
      <c r="D138" s="48">
        <v>17911</v>
      </c>
      <c r="E138" s="34">
        <f t="shared" si="2"/>
        <v>470</v>
      </c>
      <c r="F138" s="27"/>
      <c r="G138" s="49"/>
      <c r="H138" s="51"/>
    </row>
    <row r="139" spans="1:8" x14ac:dyDescent="0.2">
      <c r="A139" s="25">
        <v>164</v>
      </c>
      <c r="B139" s="33">
        <f>Апрель!D139</f>
        <v>22365</v>
      </c>
      <c r="C139" s="34">
        <f>Май!D139</f>
        <v>22930</v>
      </c>
      <c r="D139" s="48">
        <v>23237</v>
      </c>
      <c r="E139" s="34">
        <f t="shared" si="2"/>
        <v>307</v>
      </c>
      <c r="F139" s="27"/>
      <c r="G139" s="49"/>
      <c r="H139" s="51"/>
    </row>
    <row r="140" spans="1:8" x14ac:dyDescent="0.2">
      <c r="A140" s="36">
        <v>165</v>
      </c>
      <c r="B140" s="33">
        <f>Апрель!D140</f>
        <v>0</v>
      </c>
      <c r="C140" s="34">
        <f>Май!D140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Апрель!D141</f>
        <v>4395</v>
      </c>
      <c r="C141" s="34">
        <f>Май!D141</f>
        <v>4419</v>
      </c>
      <c r="D141" s="48">
        <v>4691</v>
      </c>
      <c r="E141" s="34">
        <f t="shared" si="2"/>
        <v>272</v>
      </c>
      <c r="F141" s="34"/>
      <c r="G141" s="50"/>
      <c r="H141" s="51"/>
    </row>
    <row r="142" spans="1:8" x14ac:dyDescent="0.2">
      <c r="A142" s="25">
        <v>167.16800000000001</v>
      </c>
      <c r="B142" s="33">
        <f>Апрель!D142</f>
        <v>8188</v>
      </c>
      <c r="C142" s="34">
        <f>Май!D142</f>
        <v>9324</v>
      </c>
      <c r="D142" s="48">
        <v>9627</v>
      </c>
      <c r="E142" s="34">
        <f t="shared" si="2"/>
        <v>303</v>
      </c>
      <c r="F142" s="27"/>
      <c r="G142" s="49"/>
      <c r="H142" s="51"/>
    </row>
    <row r="143" spans="1:8" x14ac:dyDescent="0.2">
      <c r="A143" s="36">
        <v>169</v>
      </c>
      <c r="B143" s="33">
        <f>Апрель!D143</f>
        <v>0</v>
      </c>
      <c r="C143" s="34">
        <f>Май!D143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Апрель!D144</f>
        <v>0</v>
      </c>
      <c r="C144" s="34">
        <f>Май!D144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Апрель!D145</f>
        <v>8685</v>
      </c>
      <c r="C145" s="34">
        <f>Май!D145</f>
        <v>8854</v>
      </c>
      <c r="D145" s="48">
        <v>9305</v>
      </c>
      <c r="E145" s="34">
        <f t="shared" si="2"/>
        <v>451</v>
      </c>
      <c r="F145" s="27"/>
      <c r="G145" s="49"/>
      <c r="H145" s="51" t="s">
        <v>69</v>
      </c>
    </row>
    <row r="146" spans="1:8" x14ac:dyDescent="0.2">
      <c r="A146" s="25">
        <v>172</v>
      </c>
      <c r="B146" s="33">
        <f>Апрель!D146</f>
        <v>713</v>
      </c>
      <c r="C146" s="34">
        <f>Май!D146</f>
        <v>714</v>
      </c>
      <c r="D146" s="48">
        <v>752</v>
      </c>
      <c r="E146" s="34">
        <f t="shared" si="2"/>
        <v>38</v>
      </c>
      <c r="F146" s="27"/>
      <c r="G146" s="49"/>
      <c r="H146" s="51"/>
    </row>
    <row r="147" spans="1:8" x14ac:dyDescent="0.2">
      <c r="A147" s="25">
        <v>173</v>
      </c>
      <c r="B147" s="33">
        <f>Апрель!D147</f>
        <v>5493</v>
      </c>
      <c r="C147" s="34">
        <f>Май!D147</f>
        <v>5533</v>
      </c>
      <c r="D147" s="48">
        <v>5575</v>
      </c>
      <c r="E147" s="34">
        <f t="shared" si="2"/>
        <v>42</v>
      </c>
      <c r="F147" s="27"/>
      <c r="G147" s="49"/>
      <c r="H147" s="51"/>
    </row>
    <row r="148" spans="1:8" x14ac:dyDescent="0.2">
      <c r="A148" s="25">
        <v>174</v>
      </c>
      <c r="B148" s="33">
        <f>Апрель!D148</f>
        <v>14983</v>
      </c>
      <c r="C148" s="34">
        <f>Май!D148</f>
        <v>15335</v>
      </c>
      <c r="D148" s="48">
        <v>15589</v>
      </c>
      <c r="E148" s="34">
        <f t="shared" si="2"/>
        <v>254</v>
      </c>
      <c r="F148" s="27"/>
      <c r="G148" s="49"/>
      <c r="H148" s="51"/>
    </row>
    <row r="149" spans="1:8" x14ac:dyDescent="0.2">
      <c r="A149" s="36">
        <v>175</v>
      </c>
      <c r="B149" s="33">
        <f>Апрель!D149</f>
        <v>0</v>
      </c>
      <c r="C149" s="34">
        <f>Май!D149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Апрель!D150</f>
        <v>0</v>
      </c>
      <c r="C150" s="34">
        <f>Май!D150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Апрель!D151</f>
        <v>8918</v>
      </c>
      <c r="C151" s="34">
        <f>Май!D151</f>
        <v>9803</v>
      </c>
      <c r="D151" s="48">
        <v>10249</v>
      </c>
      <c r="E151" s="34">
        <f t="shared" si="2"/>
        <v>446</v>
      </c>
      <c r="F151" s="27"/>
      <c r="G151" s="49"/>
      <c r="H151" s="51"/>
    </row>
    <row r="152" spans="1:8" x14ac:dyDescent="0.2">
      <c r="A152" s="28">
        <v>179</v>
      </c>
      <c r="B152" s="33">
        <f>Апрель!D152</f>
        <v>0</v>
      </c>
      <c r="C152" s="34">
        <f>Май!D152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Апрель!D153</f>
        <v>2556</v>
      </c>
      <c r="C153" s="34">
        <f>Май!D153</f>
        <v>2752</v>
      </c>
      <c r="D153" s="48">
        <v>2818</v>
      </c>
      <c r="E153" s="34">
        <f t="shared" si="2"/>
        <v>66</v>
      </c>
      <c r="F153" s="27"/>
      <c r="G153" s="49"/>
      <c r="H153" s="51"/>
    </row>
    <row r="154" spans="1:8" x14ac:dyDescent="0.2">
      <c r="A154" s="31">
        <v>182</v>
      </c>
      <c r="B154" s="33">
        <f>Апрель!D154</f>
        <v>104</v>
      </c>
      <c r="C154" s="34">
        <f>Май!D154</f>
        <v>104</v>
      </c>
      <c r="D154" s="48">
        <v>106</v>
      </c>
      <c r="E154" s="34">
        <f t="shared" si="2"/>
        <v>2</v>
      </c>
      <c r="F154" s="34"/>
      <c r="G154" s="50"/>
      <c r="H154" s="51"/>
    </row>
    <row r="155" spans="1:8" x14ac:dyDescent="0.2">
      <c r="A155" s="126">
        <v>183</v>
      </c>
      <c r="B155" s="33">
        <f>Апрель!D155</f>
        <v>11178</v>
      </c>
      <c r="C155" s="34">
        <f>Май!D155</f>
        <v>11920</v>
      </c>
      <c r="D155" s="48">
        <v>12272</v>
      </c>
      <c r="E155" s="34">
        <f t="shared" si="2"/>
        <v>352</v>
      </c>
      <c r="F155" s="34"/>
      <c r="G155" s="50"/>
      <c r="H155" s="51"/>
    </row>
    <row r="156" spans="1:8" x14ac:dyDescent="0.2">
      <c r="A156" s="31">
        <v>184.185</v>
      </c>
      <c r="B156" s="33">
        <f>Апрель!D156</f>
        <v>2024</v>
      </c>
      <c r="C156" s="34">
        <f>Май!D156</f>
        <v>2101</v>
      </c>
      <c r="D156" s="48">
        <v>2156</v>
      </c>
      <c r="E156" s="34">
        <f t="shared" si="2"/>
        <v>55</v>
      </c>
      <c r="F156" s="34"/>
      <c r="G156" s="50"/>
      <c r="H156" s="51"/>
    </row>
    <row r="157" spans="1:8" x14ac:dyDescent="0.2">
      <c r="A157" s="139">
        <v>186</v>
      </c>
      <c r="B157" s="33">
        <f>Апрель!D157</f>
        <v>519</v>
      </c>
      <c r="C157" s="34">
        <f>Май!D157</f>
        <v>605</v>
      </c>
      <c r="D157" s="48">
        <v>662</v>
      </c>
      <c r="E157" s="34">
        <f t="shared" si="2"/>
        <v>57</v>
      </c>
      <c r="F157" s="34"/>
      <c r="G157" s="50"/>
      <c r="H157" s="51"/>
    </row>
    <row r="158" spans="1:8" x14ac:dyDescent="0.2">
      <c r="A158" s="77">
        <v>187</v>
      </c>
      <c r="B158" s="33">
        <f>Апрель!D158</f>
        <v>1985</v>
      </c>
      <c r="C158" s="34">
        <f>Май!D158</f>
        <v>2257</v>
      </c>
      <c r="D158" s="48">
        <v>2304</v>
      </c>
      <c r="E158" s="34">
        <f t="shared" si="2"/>
        <v>47</v>
      </c>
      <c r="F158" s="34"/>
      <c r="G158" s="50"/>
      <c r="H158" s="51"/>
    </row>
    <row r="159" spans="1:8" x14ac:dyDescent="0.2">
      <c r="A159" s="126">
        <v>188</v>
      </c>
      <c r="B159" s="33">
        <f>Апрель!D159</f>
        <v>9383</v>
      </c>
      <c r="C159" s="34">
        <f>Май!D159</f>
        <v>9615</v>
      </c>
      <c r="D159" s="48">
        <v>9891</v>
      </c>
      <c r="E159" s="34">
        <f t="shared" si="2"/>
        <v>276</v>
      </c>
      <c r="F159" s="34"/>
      <c r="G159" s="50"/>
      <c r="H159" s="51"/>
    </row>
    <row r="160" spans="1:8" x14ac:dyDescent="0.2">
      <c r="A160" s="28">
        <v>189</v>
      </c>
      <c r="B160" s="33">
        <f>Апрель!D160</f>
        <v>0</v>
      </c>
      <c r="C160" s="34">
        <f>Май!D160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Апрель!D161</f>
        <v>453</v>
      </c>
      <c r="C161" s="34">
        <f>Май!D161</f>
        <v>454</v>
      </c>
      <c r="D161" s="48">
        <v>466</v>
      </c>
      <c r="E161" s="34">
        <f t="shared" si="2"/>
        <v>12</v>
      </c>
      <c r="F161" s="34"/>
      <c r="G161" s="50"/>
      <c r="H161" s="51"/>
    </row>
    <row r="162" spans="1:8" x14ac:dyDescent="0.2">
      <c r="A162" s="25">
        <v>191</v>
      </c>
      <c r="B162" s="33">
        <f>Апрель!D162</f>
        <v>440</v>
      </c>
      <c r="C162" s="34">
        <f>Май!D162</f>
        <v>446</v>
      </c>
      <c r="D162" s="48">
        <v>467</v>
      </c>
      <c r="E162" s="34">
        <f t="shared" si="2"/>
        <v>21</v>
      </c>
      <c r="F162" s="34"/>
      <c r="G162" s="50"/>
      <c r="H162" s="51"/>
    </row>
    <row r="163" spans="1:8" x14ac:dyDescent="0.2">
      <c r="A163" s="36">
        <v>192</v>
      </c>
      <c r="B163" s="33">
        <f>Апрель!D163</f>
        <v>0</v>
      </c>
      <c r="C163" s="34">
        <f>Май!D163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Апрель!D164</f>
        <v>1772</v>
      </c>
      <c r="C164" s="34">
        <f>Май!D164</f>
        <v>1793</v>
      </c>
      <c r="D164" s="48">
        <v>1928</v>
      </c>
      <c r="E164" s="34">
        <f t="shared" si="2"/>
        <v>135</v>
      </c>
      <c r="F164" s="27"/>
      <c r="G164" s="49"/>
      <c r="H164" s="51"/>
    </row>
    <row r="165" spans="1:8" x14ac:dyDescent="0.2">
      <c r="A165" s="25">
        <v>194</v>
      </c>
      <c r="B165" s="33">
        <f>Апрель!D165</f>
        <v>1627</v>
      </c>
      <c r="C165" s="34">
        <f>Май!D165</f>
        <v>1627</v>
      </c>
      <c r="D165" s="48">
        <v>1627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Апрель!D166</f>
        <v>506</v>
      </c>
      <c r="C166" s="34">
        <f>Май!D166</f>
        <v>509</v>
      </c>
      <c r="D166" s="48">
        <v>547</v>
      </c>
      <c r="E166" s="34">
        <f t="shared" si="2"/>
        <v>38</v>
      </c>
      <c r="F166" s="27"/>
      <c r="G166" s="49"/>
      <c r="H166" s="51"/>
    </row>
    <row r="167" spans="1:8" x14ac:dyDescent="0.2">
      <c r="A167" s="25">
        <v>196</v>
      </c>
      <c r="B167" s="33">
        <f>Апрель!D167</f>
        <v>31789</v>
      </c>
      <c r="C167" s="34">
        <f>Май!D167</f>
        <v>33249</v>
      </c>
      <c r="D167" s="48">
        <v>34188</v>
      </c>
      <c r="E167" s="34">
        <f t="shared" si="2"/>
        <v>939</v>
      </c>
      <c r="F167" s="27"/>
      <c r="G167" s="49"/>
      <c r="H167" s="51">
        <v>16017</v>
      </c>
    </row>
    <row r="168" spans="1:8" x14ac:dyDescent="0.2">
      <c r="A168" s="73">
        <v>197</v>
      </c>
      <c r="B168" s="33">
        <f>Апрель!D168</f>
        <v>1884</v>
      </c>
      <c r="C168" s="34">
        <f>Май!D168</f>
        <v>2631</v>
      </c>
      <c r="D168" s="48">
        <v>2688</v>
      </c>
      <c r="E168" s="34">
        <f t="shared" si="2"/>
        <v>57</v>
      </c>
      <c r="F168" s="27"/>
      <c r="G168" s="49"/>
      <c r="H168" s="51"/>
    </row>
    <row r="169" spans="1:8" x14ac:dyDescent="0.2">
      <c r="A169" s="25">
        <v>198</v>
      </c>
      <c r="B169" s="33">
        <f>Апрель!D169</f>
        <v>3060</v>
      </c>
      <c r="C169" s="34">
        <f>Май!D169</f>
        <v>3075</v>
      </c>
      <c r="D169" s="48">
        <v>3323</v>
      </c>
      <c r="E169" s="34">
        <f t="shared" si="2"/>
        <v>248</v>
      </c>
      <c r="F169" s="27"/>
      <c r="G169" s="49"/>
      <c r="H169" s="51"/>
    </row>
    <row r="170" spans="1:8" x14ac:dyDescent="0.2">
      <c r="A170" s="25">
        <v>199</v>
      </c>
      <c r="B170" s="33">
        <f>Апрель!D170</f>
        <v>37724</v>
      </c>
      <c r="C170" s="34">
        <f>Май!D170</f>
        <v>38092</v>
      </c>
      <c r="D170" s="48">
        <v>38640</v>
      </c>
      <c r="E170" s="34">
        <f t="shared" si="2"/>
        <v>548</v>
      </c>
      <c r="F170" s="27"/>
      <c r="G170" s="49"/>
      <c r="H170" s="51"/>
    </row>
    <row r="171" spans="1:8" x14ac:dyDescent="0.2">
      <c r="A171" s="25">
        <v>200</v>
      </c>
      <c r="B171" s="33">
        <f>Апрель!D171</f>
        <v>111530</v>
      </c>
      <c r="C171" s="34">
        <f>Май!D171</f>
        <v>112754</v>
      </c>
      <c r="D171" s="48">
        <v>113215</v>
      </c>
      <c r="E171" s="34">
        <f t="shared" si="2"/>
        <v>461</v>
      </c>
      <c r="F171" s="27"/>
      <c r="G171" s="49"/>
      <c r="H171" s="51"/>
    </row>
    <row r="172" spans="1:8" x14ac:dyDescent="0.2">
      <c r="A172" s="28">
        <v>201</v>
      </c>
      <c r="B172" s="33">
        <f>Апрель!D172</f>
        <v>0</v>
      </c>
      <c r="C172" s="34">
        <f>Май!D172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Апрель!D173</f>
        <v>0</v>
      </c>
      <c r="C173" s="34">
        <f>Май!D173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Апрель!D174</f>
        <v>0</v>
      </c>
      <c r="C174" s="34">
        <f>Май!D174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Апрель!D175</f>
        <v>0</v>
      </c>
      <c r="C175" s="34">
        <f>Май!D175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Апрель!D176</f>
        <v>0</v>
      </c>
      <c r="C176" s="34">
        <f>Май!D176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Апрель!D177</f>
        <v>0</v>
      </c>
      <c r="C177" s="34">
        <f>Май!D177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Апрель!D178</f>
        <v>0</v>
      </c>
      <c r="C178" s="34">
        <f>Май!D178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Апрель!D179</f>
        <v>3922</v>
      </c>
      <c r="C179" s="34">
        <f>Май!D179</f>
        <v>3966</v>
      </c>
      <c r="D179" s="48">
        <v>3968</v>
      </c>
      <c r="E179" s="34">
        <f t="shared" si="2"/>
        <v>2</v>
      </c>
      <c r="F179" s="34"/>
      <c r="G179" s="50"/>
      <c r="H179" s="51"/>
    </row>
    <row r="180" spans="1:8" x14ac:dyDescent="0.2">
      <c r="A180" s="28">
        <v>218</v>
      </c>
      <c r="B180" s="33">
        <f>Апрель!D180</f>
        <v>0</v>
      </c>
      <c r="C180" s="34">
        <f>Май!D180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Апрель!D181</f>
        <v>0</v>
      </c>
      <c r="C181" s="34">
        <f>Май!D181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Апрель!D182</f>
        <v>0</v>
      </c>
      <c r="C182" s="34">
        <f>Май!D182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Апрель!D183</f>
        <v>0</v>
      </c>
      <c r="C183" s="34">
        <f>Май!D183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Апрель!D184</f>
        <v>0</v>
      </c>
      <c r="C184" s="34">
        <f>Май!D184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Апрель!D185</f>
        <v>0</v>
      </c>
      <c r="C185" s="34">
        <f>Май!D185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Апрель!D186</f>
        <v>0</v>
      </c>
      <c r="C186" s="34">
        <f>Май!D186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Апрель!D187</f>
        <v>0</v>
      </c>
      <c r="C187" s="34">
        <f>Май!D187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Апрель!D188</f>
        <v>0</v>
      </c>
      <c r="C188" s="34">
        <f>Май!D188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Апрель!D189</f>
        <v>0</v>
      </c>
      <c r="C189" s="34">
        <f>Май!D189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Апрель!D190</f>
        <v>0</v>
      </c>
      <c r="C190" s="34">
        <f>Май!D190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Апрель!D191</f>
        <v>0</v>
      </c>
      <c r="C191" s="34">
        <f>Май!D191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Апрель!D192</f>
        <v>0</v>
      </c>
      <c r="C192" s="34">
        <f>Май!D192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Апрель!D193</f>
        <v>0</v>
      </c>
      <c r="C193" s="34">
        <f>Май!D193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Апрель!D194</f>
        <v>0</v>
      </c>
      <c r="C194" s="34">
        <f>Май!D194</f>
        <v>0</v>
      </c>
      <c r="D194" s="48"/>
      <c r="E194" s="34">
        <f t="shared" si="2"/>
        <v>0</v>
      </c>
      <c r="F194" s="27"/>
      <c r="G194" s="49"/>
      <c r="H194" s="51"/>
    </row>
    <row r="195" spans="1:8" x14ac:dyDescent="0.2">
      <c r="A195" s="28">
        <v>233</v>
      </c>
      <c r="B195" s="33">
        <f>Апрель!D195</f>
        <v>0</v>
      </c>
      <c r="C195" s="34">
        <f>Май!D195</f>
        <v>0</v>
      </c>
      <c r="D195" s="48"/>
      <c r="E195" s="34">
        <f t="shared" ref="E195:E246" si="3">D195-C195</f>
        <v>0</v>
      </c>
      <c r="F195" s="27"/>
      <c r="G195" s="49"/>
      <c r="H195" s="51"/>
    </row>
    <row r="196" spans="1:8" x14ac:dyDescent="0.2">
      <c r="A196" s="25">
        <v>234</v>
      </c>
      <c r="B196" s="33">
        <f>Апрель!D196</f>
        <v>0</v>
      </c>
      <c r="C196" s="34">
        <f>Май!D196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Апрель!D197</f>
        <v>0</v>
      </c>
      <c r="C197" s="34">
        <f>Май!D197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Апрель!D198</f>
        <v>0</v>
      </c>
      <c r="C198" s="34">
        <f>Май!D198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Апрель!D199</f>
        <v>0</v>
      </c>
      <c r="C199" s="34">
        <f>Май!D199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Апрель!D200</f>
        <v>0</v>
      </c>
      <c r="C200" s="34">
        <f>Май!D200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Апрель!D201</f>
        <v>0</v>
      </c>
      <c r="C201" s="34">
        <f>Май!D201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Апрель!D202</f>
        <v>0</v>
      </c>
      <c r="C202" s="34">
        <f>Май!D202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Апрель!D203</f>
        <v>0</v>
      </c>
      <c r="C203" s="34">
        <f>Май!D203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Апрель!D204</f>
        <v>0</v>
      </c>
      <c r="C204" s="34">
        <f>Май!D204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Апрель!D205</f>
        <v>0</v>
      </c>
      <c r="C205" s="34">
        <f>Май!D205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Апрель!D206</f>
        <v>0</v>
      </c>
      <c r="C206" s="34">
        <f>Май!D206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Апрель!D207</f>
        <v>0</v>
      </c>
      <c r="C207" s="34">
        <f>Май!D207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Апрель!D208</f>
        <v>0</v>
      </c>
      <c r="C208" s="34">
        <f>Май!D208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Апрель!D209</f>
        <v>0</v>
      </c>
      <c r="C209" s="34">
        <f>Май!D209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Апрель!D210</f>
        <v>0</v>
      </c>
      <c r="C210" s="34">
        <f>Май!D210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Апрель!D211</f>
        <v>0</v>
      </c>
      <c r="C211" s="34">
        <f>Май!D211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Апрель!D212</f>
        <v>0</v>
      </c>
      <c r="C212" s="34">
        <f>Май!D212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Апрель!D213</f>
        <v>0</v>
      </c>
      <c r="C213" s="34">
        <f>Май!D213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Апрель!D214</f>
        <v>0</v>
      </c>
      <c r="C214" s="34">
        <f>Май!D214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Апрель!D215</f>
        <v>0</v>
      </c>
      <c r="C215" s="34">
        <f>Май!D215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Апрель!D216</f>
        <v>0</v>
      </c>
      <c r="C216" s="34">
        <f>Май!D216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Апрель!D217</f>
        <v>0</v>
      </c>
      <c r="C217" s="34">
        <f>Май!D217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Апрель!D218</f>
        <v>0</v>
      </c>
      <c r="C218" s="34">
        <f>Май!D218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Апрель!D219</f>
        <v>0</v>
      </c>
      <c r="C219" s="34">
        <f>Май!D219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Апрель!D220</f>
        <v>0</v>
      </c>
      <c r="C220" s="56">
        <f>Май!D220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Апрель!D221</f>
        <v>0</v>
      </c>
      <c r="C221" s="56">
        <f>Май!D221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Апрель!D222</f>
        <v>0</v>
      </c>
      <c r="C222" s="56">
        <f>Май!D222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Апрель!D223</f>
        <v>0</v>
      </c>
      <c r="C223" s="56">
        <f>Май!D223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Апрель!D224</f>
        <v>0</v>
      </c>
      <c r="C224" s="56">
        <f>Май!D224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Апрель!D225</f>
        <v>0</v>
      </c>
      <c r="C225" s="56">
        <f>Май!D225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Апрель!D226</f>
        <v>0</v>
      </c>
      <c r="C226" s="56">
        <f>Май!D226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Апрель!D227</f>
        <v>0</v>
      </c>
      <c r="C227" s="56">
        <f>Май!D227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Апрель!D228</f>
        <v>0</v>
      </c>
      <c r="C228" s="56">
        <f>Май!D228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Апрель!D229</f>
        <v>0</v>
      </c>
      <c r="C229" s="56">
        <f>Май!D229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Апрель!D230</f>
        <v>0</v>
      </c>
      <c r="C230" s="56">
        <f>Май!D230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Апрель!D231</f>
        <v>0</v>
      </c>
      <c r="C231" s="56">
        <f>Май!D231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Апрель!D232</f>
        <v>0</v>
      </c>
      <c r="C232" s="56">
        <f>Май!D232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Апрель!D233</f>
        <v>0</v>
      </c>
      <c r="C233" s="56">
        <f>Май!D233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Апрель!D234</f>
        <v>0</v>
      </c>
      <c r="C234" s="56">
        <f>Май!D234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Апрель!D235</f>
        <v>0</v>
      </c>
      <c r="C235" s="56">
        <f>Май!D235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Апрель!D236</f>
        <v>0</v>
      </c>
      <c r="C236" s="56">
        <f>Май!D236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Апрель!D237</f>
        <v>0</v>
      </c>
      <c r="C237" s="56">
        <f>Май!D237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Апрель!D238</f>
        <v>0</v>
      </c>
      <c r="C238" s="56">
        <f>Май!D238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Апрель!D239</f>
        <v>0</v>
      </c>
      <c r="C239" s="56">
        <f>Май!D239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Апрель!D240</f>
        <v>0</v>
      </c>
      <c r="C240" s="56">
        <f>Май!D240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Апрель!D241</f>
        <v>0</v>
      </c>
      <c r="C241" s="56">
        <f>Май!D241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Апрель!D242</f>
        <v>0</v>
      </c>
      <c r="C242" s="56">
        <f>Май!D242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Апрель!D243</f>
        <v>0</v>
      </c>
      <c r="C243" s="56">
        <f>Май!D243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Апрель!D244</f>
        <v>0</v>
      </c>
      <c r="C244" s="56">
        <f>Май!D244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Апрель!D245</f>
        <v>0</v>
      </c>
      <c r="C245" s="60">
        <f>Май!D245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Апрель!D246</f>
        <v>0</v>
      </c>
      <c r="C246" s="60">
        <f>Май!D246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Апрель!D247</f>
        <v>0</v>
      </c>
      <c r="C247" s="41">
        <f>Май!D247</f>
        <v>0</v>
      </c>
      <c r="D247" s="61"/>
      <c r="E247" s="41">
        <f>D247-C247</f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Апрель!D248</f>
        <v>20680</v>
      </c>
      <c r="C248" s="44">
        <f>Май!D248</f>
        <v>20899</v>
      </c>
      <c r="D248" s="64">
        <v>21371</v>
      </c>
      <c r="E248" s="44">
        <f>D248-C248</f>
        <v>472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53</v>
      </c>
      <c r="C256" s="125" t="s">
        <v>36</v>
      </c>
      <c r="D256" s="6"/>
      <c r="E256" s="6"/>
      <c r="F256" s="92"/>
      <c r="G256" s="92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Май!C258</f>
        <v>12026.7</v>
      </c>
      <c r="C258" s="122">
        <v>12175.6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962136</v>
      </c>
      <c r="C259" s="112">
        <f>C258*80</f>
        <v>974048</v>
      </c>
      <c r="D259" s="109">
        <f>C259-B259</f>
        <v>11912</v>
      </c>
      <c r="E259" s="9">
        <f>SUM(E196:E246)</f>
        <v>0</v>
      </c>
      <c r="F259" s="147"/>
      <c r="G259" s="148"/>
      <c r="H259" s="10">
        <f>D259-E259-D261</f>
        <v>11875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Май!C261</f>
        <v>7081</v>
      </c>
      <c r="C261" s="123">
        <v>7118</v>
      </c>
      <c r="D261" s="119">
        <f>C261-B261</f>
        <v>37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Май!C263</f>
        <v>16730.2</v>
      </c>
      <c r="C263" s="122">
        <v>16927.900000000001</v>
      </c>
      <c r="D263" s="118"/>
      <c r="E263" s="83"/>
      <c r="F263" s="87" t="s">
        <v>65</v>
      </c>
      <c r="G263" s="135">
        <v>5</v>
      </c>
      <c r="H263" s="85"/>
    </row>
    <row r="264" spans="1:8" ht="15.75" thickBot="1" x14ac:dyDescent="0.25">
      <c r="A264" s="106"/>
      <c r="B264" s="115">
        <f>B263*60</f>
        <v>1003812</v>
      </c>
      <c r="C264" s="115">
        <f>C263*60</f>
        <v>1015674.0000000001</v>
      </c>
      <c r="D264" s="109">
        <f>C264-B264</f>
        <v>11862.000000000116</v>
      </c>
      <c r="E264" s="84">
        <f>SUM(E2:E53,E55:E63,E167:E171,E179,E247)</f>
        <v>11092</v>
      </c>
      <c r="F264" s="151">
        <f>(4*0.25+7*0.06)*G263*30</f>
        <v>213</v>
      </c>
      <c r="G264" s="152"/>
      <c r="H264" s="86">
        <f>D264-E264-F264</f>
        <v>557.00000000011642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Май!C266</f>
        <v>47501.2</v>
      </c>
      <c r="C266" s="122">
        <v>48022.400000000001</v>
      </c>
      <c r="D266" s="118"/>
      <c r="E266" s="83"/>
      <c r="F266" s="87" t="s">
        <v>66</v>
      </c>
      <c r="G266" s="135">
        <v>5</v>
      </c>
      <c r="H266" s="85"/>
    </row>
    <row r="267" spans="1:8" ht="15.75" thickBot="1" x14ac:dyDescent="0.25">
      <c r="A267" s="106"/>
      <c r="B267" s="115">
        <f>B266*30</f>
        <v>1425036</v>
      </c>
      <c r="C267" s="115">
        <f>C266*30</f>
        <v>1440672</v>
      </c>
      <c r="D267" s="109">
        <f>C267-B267</f>
        <v>15636</v>
      </c>
      <c r="E267" s="84">
        <f>SUM(E54,E64:E166,E248)</f>
        <v>14583</v>
      </c>
      <c r="F267" s="151">
        <f>(8*0.25+7*0.06)*G266*30</f>
        <v>363</v>
      </c>
      <c r="G267" s="152"/>
      <c r="H267" s="86">
        <f>D267-E267-F267</f>
        <v>690</v>
      </c>
    </row>
    <row r="268" spans="1:8" ht="15.75" thickBot="1" x14ac:dyDescent="0.25">
      <c r="A268" s="11"/>
      <c r="B268" s="116"/>
      <c r="C268" s="116"/>
      <c r="D268" s="119">
        <f>D259+D264+D267</f>
        <v>39410.000000000116</v>
      </c>
      <c r="E268" s="14">
        <f>E259+E264+E267</f>
        <v>25675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Май!C271</f>
        <v>4367.46</v>
      </c>
      <c r="C271" s="124">
        <v>4414.6099999999997</v>
      </c>
      <c r="D271" s="120"/>
      <c r="E271" s="143">
        <v>1698.741</v>
      </c>
      <c r="F271" s="1"/>
      <c r="G271" s="1"/>
      <c r="H271" s="1"/>
    </row>
    <row r="272" spans="1:8" ht="15.75" thickBot="1" x14ac:dyDescent="0.25">
      <c r="A272" s="108"/>
      <c r="B272" s="115">
        <f>B271*800</f>
        <v>3493968</v>
      </c>
      <c r="C272" s="115">
        <f>C271*800</f>
        <v>3531687.9999999995</v>
      </c>
      <c r="D272" s="121">
        <f>C272-B272</f>
        <v>37719.999999999534</v>
      </c>
      <c r="E272" s="144">
        <f>E271*800-Май!E271*800</f>
        <v>36616</v>
      </c>
      <c r="F272" s="1"/>
      <c r="G272" s="1"/>
      <c r="H272" s="1"/>
    </row>
    <row r="273" spans="1:8" x14ac:dyDescent="0.2">
      <c r="A273" s="127"/>
      <c r="B273" s="127"/>
      <c r="C273" s="127"/>
      <c r="D273" s="128"/>
      <c r="E273" s="127"/>
      <c r="F273" s="127"/>
      <c r="G273" s="127"/>
      <c r="H273" s="127"/>
    </row>
  </sheetData>
  <sheetProtection password="CF36" sheet="1" objects="1" scenarios="1"/>
  <mergeCells count="10">
    <mergeCell ref="F267:G267"/>
    <mergeCell ref="A250:B250"/>
    <mergeCell ref="A251:B251"/>
    <mergeCell ref="A252:B252"/>
    <mergeCell ref="A253:B253"/>
    <mergeCell ref="F258:G258"/>
    <mergeCell ref="F257:G257"/>
    <mergeCell ref="F261:G261"/>
    <mergeCell ref="F259:G259"/>
    <mergeCell ref="F264:G264"/>
  </mergeCells>
  <phoneticPr fontId="7" type="noConversion"/>
  <pageMargins left="0.19685039370078741" right="0.19685039370078741" top="0.39370078740157483" bottom="0.19685039370078741" header="0.19685039370078741" footer="0.19685039370078741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72"/>
  <sheetViews>
    <sheetView topLeftCell="B1" zoomScaleNormal="100" workbookViewId="0">
      <pane ySplit="1" topLeftCell="B253" activePane="bottomLeft" state="frozen"/>
      <selection activeCell="L143" sqref="L143"/>
      <selection pane="bottomLeft" activeCell="H270" sqref="H270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5.648437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17</v>
      </c>
      <c r="C1" s="2" t="s">
        <v>28</v>
      </c>
      <c r="D1" s="93" t="s">
        <v>33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Май!D2</f>
        <v>0</v>
      </c>
      <c r="C2" s="23">
        <f>Июнь!D2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Май!D3</f>
        <v>245</v>
      </c>
      <c r="C3" s="27">
        <f>Июнь!D3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Май!D4</f>
        <v>0</v>
      </c>
      <c r="C4" s="27">
        <f>Июнь!D4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Май!D5</f>
        <v>42181</v>
      </c>
      <c r="C5" s="27">
        <f>Июнь!D5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Май!D6</f>
        <v>35559</v>
      </c>
      <c r="C6" s="27">
        <f>Июнь!D6</f>
        <v>36072</v>
      </c>
      <c r="D6" s="48">
        <v>36464</v>
      </c>
      <c r="E6" s="34">
        <f t="shared" si="0"/>
        <v>392</v>
      </c>
      <c r="F6" s="27"/>
      <c r="G6" s="49"/>
      <c r="H6" s="51"/>
    </row>
    <row r="7" spans="1:8" x14ac:dyDescent="0.2">
      <c r="A7" s="31">
        <v>7.8</v>
      </c>
      <c r="B7" s="26">
        <f>Май!D7</f>
        <v>89142</v>
      </c>
      <c r="C7" s="27">
        <f>Июнь!D7</f>
        <v>89547</v>
      </c>
      <c r="D7" s="48">
        <v>89886</v>
      </c>
      <c r="E7" s="34">
        <f t="shared" si="0"/>
        <v>339</v>
      </c>
      <c r="F7" s="27"/>
      <c r="G7" s="49"/>
      <c r="H7" s="51"/>
    </row>
    <row r="8" spans="1:8" x14ac:dyDescent="0.2">
      <c r="A8" s="32">
        <v>9.1</v>
      </c>
      <c r="B8" s="26">
        <f>Май!D8</f>
        <v>21573</v>
      </c>
      <c r="C8" s="27">
        <f>Июнь!D8</f>
        <v>21918</v>
      </c>
      <c r="D8" s="48">
        <v>8830</v>
      </c>
      <c r="E8" s="34">
        <f t="shared" si="0"/>
        <v>-13088</v>
      </c>
      <c r="F8" s="27"/>
      <c r="G8" s="49"/>
      <c r="H8" s="51" t="s">
        <v>73</v>
      </c>
    </row>
    <row r="9" spans="1:8" x14ac:dyDescent="0.2">
      <c r="A9" s="126">
        <v>11</v>
      </c>
      <c r="B9" s="33">
        <f>Май!D9</f>
        <v>1694</v>
      </c>
      <c r="C9" s="34">
        <f>Июнь!D9</f>
        <v>1759</v>
      </c>
      <c r="D9" s="48">
        <v>1976</v>
      </c>
      <c r="E9" s="34">
        <f t="shared" si="0"/>
        <v>217</v>
      </c>
      <c r="F9" s="34"/>
      <c r="G9" s="50"/>
      <c r="H9" s="51"/>
    </row>
    <row r="10" spans="1:8" x14ac:dyDescent="0.2">
      <c r="A10" s="31">
        <v>12.13</v>
      </c>
      <c r="B10" s="33">
        <f>Май!D10</f>
        <v>45661</v>
      </c>
      <c r="C10" s="34">
        <f>Июнь!D10</f>
        <v>46039</v>
      </c>
      <c r="D10" s="48">
        <v>46428</v>
      </c>
      <c r="E10" s="34">
        <f t="shared" si="0"/>
        <v>389</v>
      </c>
      <c r="F10" s="34"/>
      <c r="G10" s="50"/>
      <c r="H10" s="51"/>
    </row>
    <row r="11" spans="1:8" x14ac:dyDescent="0.2">
      <c r="A11" s="25">
        <v>14.15</v>
      </c>
      <c r="B11" s="33">
        <f>Май!D11</f>
        <v>9065</v>
      </c>
      <c r="C11" s="34">
        <f>Июнь!D11</f>
        <v>9310</v>
      </c>
      <c r="D11" s="48">
        <v>9558</v>
      </c>
      <c r="E11" s="34">
        <f t="shared" si="0"/>
        <v>248</v>
      </c>
      <c r="F11" s="27"/>
      <c r="G11" s="49"/>
      <c r="H11" s="51"/>
    </row>
    <row r="12" spans="1:8" x14ac:dyDescent="0.2">
      <c r="A12" s="25">
        <v>16</v>
      </c>
      <c r="B12" s="33">
        <f>Май!D12</f>
        <v>3709</v>
      </c>
      <c r="C12" s="34">
        <f>Июнь!D12</f>
        <v>3861</v>
      </c>
      <c r="D12" s="48">
        <v>3944</v>
      </c>
      <c r="E12" s="34">
        <f t="shared" si="0"/>
        <v>83</v>
      </c>
      <c r="F12" s="27"/>
      <c r="G12" s="49"/>
      <c r="H12" s="51"/>
    </row>
    <row r="13" spans="1:8" x14ac:dyDescent="0.2">
      <c r="A13" s="28">
        <v>17</v>
      </c>
      <c r="B13" s="33">
        <f>Май!D13</f>
        <v>0</v>
      </c>
      <c r="C13" s="34">
        <f>Июнь!D13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Май!D14</f>
        <v>0</v>
      </c>
      <c r="C14" s="34">
        <f>Июнь!D14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Май!D15</f>
        <v>629</v>
      </c>
      <c r="C15" s="34">
        <f>Июнь!D15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Май!D16</f>
        <v>7718</v>
      </c>
      <c r="C16" s="34">
        <f>Июнь!D16</f>
        <v>8021</v>
      </c>
      <c r="D16" s="48">
        <v>8155</v>
      </c>
      <c r="E16" s="34">
        <f t="shared" si="0"/>
        <v>134</v>
      </c>
      <c r="F16" s="27"/>
      <c r="G16" s="49"/>
      <c r="H16" s="51"/>
    </row>
    <row r="17" spans="1:8" x14ac:dyDescent="0.2">
      <c r="A17" s="31">
        <v>21.22</v>
      </c>
      <c r="B17" s="33">
        <f>Май!D17</f>
        <v>9862</v>
      </c>
      <c r="C17" s="34">
        <f>Июнь!D17</f>
        <v>10046</v>
      </c>
      <c r="D17" s="48">
        <v>10270</v>
      </c>
      <c r="E17" s="34">
        <f t="shared" si="0"/>
        <v>224</v>
      </c>
      <c r="F17" s="34"/>
      <c r="G17" s="50"/>
      <c r="H17" s="51"/>
    </row>
    <row r="18" spans="1:8" x14ac:dyDescent="0.2">
      <c r="A18" s="25">
        <v>23</v>
      </c>
      <c r="B18" s="33">
        <f>Май!D18</f>
        <v>3692</v>
      </c>
      <c r="C18" s="34">
        <f>Июнь!D18</f>
        <v>3838</v>
      </c>
      <c r="D18" s="48">
        <v>3956</v>
      </c>
      <c r="E18" s="34">
        <f t="shared" si="0"/>
        <v>118</v>
      </c>
      <c r="F18" s="27"/>
      <c r="G18" s="49"/>
      <c r="H18" s="51"/>
    </row>
    <row r="19" spans="1:8" x14ac:dyDescent="0.2">
      <c r="A19" s="25">
        <v>24</v>
      </c>
      <c r="B19" s="33">
        <f>Май!D19</f>
        <v>50438</v>
      </c>
      <c r="C19" s="34">
        <f>Июнь!D19</f>
        <v>50688</v>
      </c>
      <c r="D19" s="48">
        <v>50931</v>
      </c>
      <c r="E19" s="34">
        <f t="shared" si="0"/>
        <v>243</v>
      </c>
      <c r="F19" s="27"/>
      <c r="G19" s="49"/>
      <c r="H19" s="51"/>
    </row>
    <row r="20" spans="1:8" x14ac:dyDescent="0.2">
      <c r="A20" s="28">
        <v>25</v>
      </c>
      <c r="B20" s="33">
        <f>Май!D20</f>
        <v>0</v>
      </c>
      <c r="C20" s="34">
        <f>Июнь!D20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Май!D21</f>
        <v>1764</v>
      </c>
      <c r="C21" s="34">
        <f>Июнь!D21</f>
        <v>1877</v>
      </c>
      <c r="D21" s="48">
        <v>2057</v>
      </c>
      <c r="E21" s="34">
        <f t="shared" si="0"/>
        <v>180</v>
      </c>
      <c r="F21" s="27"/>
      <c r="G21" s="49"/>
      <c r="H21" s="51"/>
    </row>
    <row r="22" spans="1:8" x14ac:dyDescent="0.2">
      <c r="A22" s="28">
        <v>27</v>
      </c>
      <c r="B22" s="33">
        <f>Май!D22</f>
        <v>0</v>
      </c>
      <c r="C22" s="34">
        <f>Июнь!D22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Май!D23</f>
        <v>36935</v>
      </c>
      <c r="C23" s="34">
        <f>Июнь!D23</f>
        <v>37467</v>
      </c>
      <c r="D23" s="48">
        <v>37872</v>
      </c>
      <c r="E23" s="34">
        <f t="shared" si="0"/>
        <v>405</v>
      </c>
      <c r="F23" s="27"/>
      <c r="G23" s="49"/>
      <c r="H23" s="51"/>
    </row>
    <row r="24" spans="1:8" x14ac:dyDescent="0.2">
      <c r="A24" s="25">
        <v>30</v>
      </c>
      <c r="B24" s="33">
        <f>Май!D24</f>
        <v>2522</v>
      </c>
      <c r="C24" s="34">
        <f>Июнь!D24</f>
        <v>2587</v>
      </c>
      <c r="D24" s="48">
        <v>2647</v>
      </c>
      <c r="E24" s="34">
        <f t="shared" si="0"/>
        <v>60</v>
      </c>
      <c r="F24" s="27"/>
      <c r="G24" s="49"/>
      <c r="H24" s="51"/>
    </row>
    <row r="25" spans="1:8" x14ac:dyDescent="0.2">
      <c r="A25" s="25">
        <v>31</v>
      </c>
      <c r="B25" s="33">
        <f>Май!D25</f>
        <v>80</v>
      </c>
      <c r="C25" s="34">
        <f>Июнь!D25</f>
        <v>88</v>
      </c>
      <c r="D25" s="48">
        <v>89</v>
      </c>
      <c r="E25" s="34">
        <f t="shared" si="0"/>
        <v>1</v>
      </c>
      <c r="F25" s="27"/>
      <c r="G25" s="49"/>
      <c r="H25" s="51"/>
    </row>
    <row r="26" spans="1:8" x14ac:dyDescent="0.2">
      <c r="A26" s="25">
        <v>32</v>
      </c>
      <c r="B26" s="33">
        <f>Май!D26</f>
        <v>5117</v>
      </c>
      <c r="C26" s="34">
        <f>Июнь!D26</f>
        <v>5207</v>
      </c>
      <c r="D26" s="48">
        <v>5262</v>
      </c>
      <c r="E26" s="34">
        <f t="shared" si="0"/>
        <v>55</v>
      </c>
      <c r="F26" s="27"/>
      <c r="G26" s="49"/>
      <c r="H26" s="51"/>
    </row>
    <row r="27" spans="1:8" x14ac:dyDescent="0.2">
      <c r="A27" s="28">
        <v>33</v>
      </c>
      <c r="B27" s="33">
        <f>Май!D27</f>
        <v>0</v>
      </c>
      <c r="C27" s="34">
        <f>Июнь!D27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Май!D28</f>
        <v>2459</v>
      </c>
      <c r="C28" s="34">
        <f>Июнь!D28</f>
        <v>2635</v>
      </c>
      <c r="D28" s="48">
        <v>3011</v>
      </c>
      <c r="E28" s="34">
        <f t="shared" si="0"/>
        <v>376</v>
      </c>
      <c r="F28" s="27"/>
      <c r="G28" s="49"/>
      <c r="H28" s="51"/>
    </row>
    <row r="29" spans="1:8" x14ac:dyDescent="0.2">
      <c r="A29" s="28">
        <v>35</v>
      </c>
      <c r="B29" s="33">
        <f>Май!D29</f>
        <v>0</v>
      </c>
      <c r="C29" s="34">
        <f>Июнь!D29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Май!D30</f>
        <v>3892</v>
      </c>
      <c r="C30" s="34">
        <f>Июнь!D30</f>
        <v>4023</v>
      </c>
      <c r="D30" s="48">
        <v>4123</v>
      </c>
      <c r="E30" s="34">
        <f t="shared" si="0"/>
        <v>100</v>
      </c>
      <c r="F30" s="27"/>
      <c r="G30" s="49"/>
      <c r="H30" s="51"/>
    </row>
    <row r="31" spans="1:8" x14ac:dyDescent="0.2">
      <c r="A31" s="25">
        <v>37</v>
      </c>
      <c r="B31" s="33">
        <f>Май!D31</f>
        <v>15122</v>
      </c>
      <c r="C31" s="34">
        <f>Июнь!D31</f>
        <v>15231</v>
      </c>
      <c r="D31" s="48">
        <v>15468</v>
      </c>
      <c r="E31" s="34">
        <f t="shared" si="0"/>
        <v>237</v>
      </c>
      <c r="F31" s="27"/>
      <c r="G31" s="49"/>
      <c r="H31" s="51"/>
    </row>
    <row r="32" spans="1:8" x14ac:dyDescent="0.2">
      <c r="A32" s="25">
        <v>38</v>
      </c>
      <c r="B32" s="33">
        <f>Май!D32</f>
        <v>717</v>
      </c>
      <c r="C32" s="34">
        <f>Июнь!D32</f>
        <v>766</v>
      </c>
      <c r="D32" s="48">
        <v>804</v>
      </c>
      <c r="E32" s="34">
        <f t="shared" si="0"/>
        <v>38</v>
      </c>
      <c r="F32" s="27"/>
      <c r="G32" s="49"/>
      <c r="H32" s="51"/>
    </row>
    <row r="33" spans="1:8" x14ac:dyDescent="0.2">
      <c r="A33" s="72">
        <v>39.4</v>
      </c>
      <c r="B33" s="33">
        <f>Май!D33</f>
        <v>59282</v>
      </c>
      <c r="C33" s="34">
        <f>Июнь!D33</f>
        <v>59532</v>
      </c>
      <c r="D33" s="48">
        <v>59655</v>
      </c>
      <c r="E33" s="34">
        <f t="shared" si="0"/>
        <v>123</v>
      </c>
      <c r="F33" s="34"/>
      <c r="G33" s="50"/>
      <c r="H33" s="51"/>
    </row>
    <row r="34" spans="1:8" x14ac:dyDescent="0.2">
      <c r="A34" s="35" t="s">
        <v>8</v>
      </c>
      <c r="B34" s="33">
        <f>Май!D34</f>
        <v>21032</v>
      </c>
      <c r="C34" s="34">
        <f>Июнь!D34</f>
        <v>21184</v>
      </c>
      <c r="D34" s="48">
        <v>21636</v>
      </c>
      <c r="E34" s="34">
        <f t="shared" si="0"/>
        <v>452</v>
      </c>
      <c r="F34" s="52"/>
      <c r="G34" s="53"/>
      <c r="H34" s="54"/>
    </row>
    <row r="35" spans="1:8" x14ac:dyDescent="0.2">
      <c r="A35" s="25">
        <v>44</v>
      </c>
      <c r="B35" s="33">
        <f>Май!D35</f>
        <v>1146</v>
      </c>
      <c r="C35" s="34">
        <f>Июнь!D35</f>
        <v>1276</v>
      </c>
      <c r="D35" s="48">
        <v>1353</v>
      </c>
      <c r="E35" s="34">
        <f t="shared" si="0"/>
        <v>77</v>
      </c>
      <c r="F35" s="27"/>
      <c r="G35" s="49"/>
      <c r="H35" s="90"/>
    </row>
    <row r="36" spans="1:8" x14ac:dyDescent="0.2">
      <c r="A36" s="25">
        <v>45</v>
      </c>
      <c r="B36" s="33">
        <f>Май!D36</f>
        <v>1491</v>
      </c>
      <c r="C36" s="34">
        <f>Июнь!D36</f>
        <v>1678</v>
      </c>
      <c r="D36" s="48">
        <v>1819</v>
      </c>
      <c r="E36" s="34">
        <f t="shared" si="0"/>
        <v>141</v>
      </c>
      <c r="F36" s="27"/>
      <c r="G36" s="49"/>
      <c r="H36" s="51"/>
    </row>
    <row r="37" spans="1:8" x14ac:dyDescent="0.2">
      <c r="A37" s="25">
        <v>46</v>
      </c>
      <c r="B37" s="33">
        <f>Май!D37</f>
        <v>6003</v>
      </c>
      <c r="C37" s="34">
        <f>Июнь!D37</f>
        <v>6088</v>
      </c>
      <c r="D37" s="48">
        <v>6164</v>
      </c>
      <c r="E37" s="34">
        <f t="shared" si="0"/>
        <v>76</v>
      </c>
      <c r="F37" s="27"/>
      <c r="G37" s="49"/>
      <c r="H37" s="51"/>
    </row>
    <row r="38" spans="1:8" x14ac:dyDescent="0.2">
      <c r="A38" s="35" t="s">
        <v>9</v>
      </c>
      <c r="B38" s="33">
        <f>Май!D38</f>
        <v>30563</v>
      </c>
      <c r="C38" s="34">
        <f>Июнь!D38</f>
        <v>30892</v>
      </c>
      <c r="D38" s="48">
        <v>31207</v>
      </c>
      <c r="E38" s="34">
        <f t="shared" si="0"/>
        <v>315</v>
      </c>
      <c r="F38" s="27"/>
      <c r="G38" s="49"/>
      <c r="H38" s="51"/>
    </row>
    <row r="39" spans="1:8" x14ac:dyDescent="0.2">
      <c r="A39" s="25">
        <v>50.51</v>
      </c>
      <c r="B39" s="33">
        <f>Май!D39</f>
        <v>6208</v>
      </c>
      <c r="C39" s="34">
        <f>Июнь!D39</f>
        <v>6374</v>
      </c>
      <c r="D39" s="48">
        <v>6517</v>
      </c>
      <c r="E39" s="34">
        <f t="shared" si="0"/>
        <v>143</v>
      </c>
      <c r="F39" s="27"/>
      <c r="G39" s="49"/>
      <c r="H39" s="51"/>
    </row>
    <row r="40" spans="1:8" x14ac:dyDescent="0.2">
      <c r="A40" s="126">
        <v>52</v>
      </c>
      <c r="B40" s="33">
        <f>Май!D40</f>
        <v>9552</v>
      </c>
      <c r="C40" s="34">
        <f>Июнь!D40</f>
        <v>9855</v>
      </c>
      <c r="D40" s="48">
        <v>10092</v>
      </c>
      <c r="E40" s="34">
        <f t="shared" si="0"/>
        <v>237</v>
      </c>
      <c r="F40" s="34"/>
      <c r="G40" s="50"/>
      <c r="H40" s="51"/>
    </row>
    <row r="41" spans="1:8" x14ac:dyDescent="0.2">
      <c r="A41" s="78" t="s">
        <v>7</v>
      </c>
      <c r="B41" s="33">
        <f>Май!D41</f>
        <v>1056</v>
      </c>
      <c r="C41" s="34">
        <f>Июнь!D41</f>
        <v>1341</v>
      </c>
      <c r="D41" s="48">
        <v>1555</v>
      </c>
      <c r="E41" s="34">
        <f t="shared" si="0"/>
        <v>214</v>
      </c>
      <c r="F41" s="34"/>
      <c r="G41" s="50"/>
      <c r="H41" s="51"/>
    </row>
    <row r="42" spans="1:8" x14ac:dyDescent="0.2">
      <c r="A42" s="25">
        <v>57</v>
      </c>
      <c r="B42" s="33">
        <f>Май!D42</f>
        <v>2</v>
      </c>
      <c r="C42" s="34">
        <f>Июнь!D42</f>
        <v>2</v>
      </c>
      <c r="D42" s="48">
        <v>3</v>
      </c>
      <c r="E42" s="34">
        <f t="shared" si="0"/>
        <v>1</v>
      </c>
      <c r="F42" s="27"/>
      <c r="G42" s="49"/>
      <c r="H42" s="51"/>
    </row>
    <row r="43" spans="1:8" x14ac:dyDescent="0.2">
      <c r="A43" s="73">
        <v>58</v>
      </c>
      <c r="B43" s="33">
        <f>Май!D43</f>
        <v>6</v>
      </c>
      <c r="C43" s="34">
        <f>Июнь!D43</f>
        <v>6</v>
      </c>
      <c r="D43" s="48">
        <v>10</v>
      </c>
      <c r="E43" s="34">
        <f t="shared" si="0"/>
        <v>4</v>
      </c>
      <c r="F43" s="27"/>
      <c r="G43" s="49"/>
      <c r="H43" s="51"/>
    </row>
    <row r="44" spans="1:8" x14ac:dyDescent="0.2">
      <c r="A44" s="28">
        <v>59</v>
      </c>
      <c r="B44" s="33">
        <f>Май!D44</f>
        <v>0</v>
      </c>
      <c r="C44" s="34">
        <f>Июнь!D44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Май!D45</f>
        <v>6006</v>
      </c>
      <c r="C45" s="34">
        <f>Июнь!D45</f>
        <v>6220</v>
      </c>
      <c r="D45" s="48">
        <v>6564</v>
      </c>
      <c r="E45" s="34">
        <f t="shared" si="0"/>
        <v>344</v>
      </c>
      <c r="F45" s="27"/>
      <c r="G45" s="49"/>
      <c r="H45" s="51"/>
    </row>
    <row r="46" spans="1:8" x14ac:dyDescent="0.2">
      <c r="A46" s="25">
        <v>62</v>
      </c>
      <c r="B46" s="33">
        <f>Май!D46</f>
        <v>6846</v>
      </c>
      <c r="C46" s="34">
        <f>Июнь!D46</f>
        <v>7253</v>
      </c>
      <c r="D46" s="48">
        <v>7717</v>
      </c>
      <c r="E46" s="34">
        <f t="shared" si="0"/>
        <v>464</v>
      </c>
      <c r="F46" s="27"/>
      <c r="G46" s="49"/>
      <c r="H46" s="51"/>
    </row>
    <row r="47" spans="1:8" x14ac:dyDescent="0.2">
      <c r="A47" s="28">
        <v>63</v>
      </c>
      <c r="B47" s="33">
        <f>Май!D47</f>
        <v>0</v>
      </c>
      <c r="C47" s="34">
        <f>Июнь!D47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Май!D48</f>
        <v>0</v>
      </c>
      <c r="C48" s="34">
        <f>Июнь!D48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Май!D49</f>
        <v>0</v>
      </c>
      <c r="C49" s="34">
        <f>Июнь!D49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Май!D50</f>
        <v>6098</v>
      </c>
      <c r="C50" s="34">
        <f>Июнь!D50</f>
        <v>6202</v>
      </c>
      <c r="D50" s="48">
        <v>6321</v>
      </c>
      <c r="E50" s="34">
        <f t="shared" si="0"/>
        <v>119</v>
      </c>
      <c r="F50" s="27"/>
      <c r="G50" s="49"/>
      <c r="H50" s="51"/>
    </row>
    <row r="51" spans="1:8" x14ac:dyDescent="0.2">
      <c r="A51" s="25">
        <v>67</v>
      </c>
      <c r="B51" s="33">
        <f>Май!D51</f>
        <v>1503</v>
      </c>
      <c r="C51" s="34">
        <f>Июнь!D51</f>
        <v>1535</v>
      </c>
      <c r="D51" s="48">
        <v>1545</v>
      </c>
      <c r="E51" s="34">
        <f t="shared" si="0"/>
        <v>10</v>
      </c>
      <c r="F51" s="27"/>
      <c r="G51" s="49"/>
      <c r="H51" s="51"/>
    </row>
    <row r="52" spans="1:8" x14ac:dyDescent="0.2">
      <c r="A52" s="25">
        <v>68</v>
      </c>
      <c r="B52" s="33">
        <f>Май!D52</f>
        <v>8306</v>
      </c>
      <c r="C52" s="34">
        <f>Июнь!D52</f>
        <v>8814</v>
      </c>
      <c r="D52" s="48">
        <v>9041</v>
      </c>
      <c r="E52" s="34">
        <f t="shared" si="0"/>
        <v>227</v>
      </c>
      <c r="F52" s="27"/>
      <c r="G52" s="49"/>
      <c r="H52" s="51"/>
    </row>
    <row r="53" spans="1:8" x14ac:dyDescent="0.2">
      <c r="A53" s="25">
        <v>69</v>
      </c>
      <c r="B53" s="33">
        <f>Май!D53</f>
        <v>3376</v>
      </c>
      <c r="C53" s="34">
        <f>Июнь!D53</f>
        <v>3505</v>
      </c>
      <c r="D53" s="48">
        <v>3578</v>
      </c>
      <c r="E53" s="34">
        <f>D53-C53</f>
        <v>73</v>
      </c>
      <c r="F53" s="27"/>
      <c r="G53" s="49"/>
      <c r="H53" s="51"/>
    </row>
    <row r="54" spans="1:8" x14ac:dyDescent="0.2">
      <c r="A54" s="35" t="s">
        <v>15</v>
      </c>
      <c r="B54" s="33">
        <f>Май!D54</f>
        <v>64150</v>
      </c>
      <c r="C54" s="34">
        <f>Июнь!D54</f>
        <v>64200</v>
      </c>
      <c r="D54" s="48">
        <v>64250</v>
      </c>
      <c r="E54" s="34">
        <f>D54-C54</f>
        <v>50</v>
      </c>
      <c r="F54" s="27"/>
      <c r="G54" s="49"/>
      <c r="H54" s="51"/>
    </row>
    <row r="55" spans="1:8" x14ac:dyDescent="0.2">
      <c r="A55" s="35" t="s">
        <v>16</v>
      </c>
      <c r="B55" s="33">
        <f>Май!D55</f>
        <v>79</v>
      </c>
      <c r="C55" s="34">
        <f>Июнь!D55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Май!D56</f>
        <v>13315</v>
      </c>
      <c r="C56" s="34">
        <f>Июнь!D56</f>
        <v>13637</v>
      </c>
      <c r="D56" s="48">
        <v>13892</v>
      </c>
      <c r="E56" s="34">
        <f t="shared" si="0"/>
        <v>255</v>
      </c>
      <c r="F56" s="27"/>
      <c r="G56" s="49"/>
      <c r="H56" s="51"/>
    </row>
    <row r="57" spans="1:8" x14ac:dyDescent="0.2">
      <c r="A57" s="25">
        <v>71</v>
      </c>
      <c r="B57" s="33">
        <f>Май!D57</f>
        <v>487</v>
      </c>
      <c r="C57" s="34">
        <f>Июнь!D57</f>
        <v>535</v>
      </c>
      <c r="D57" s="48">
        <v>536</v>
      </c>
      <c r="E57" s="34">
        <f t="shared" si="0"/>
        <v>1</v>
      </c>
      <c r="F57" s="27"/>
      <c r="G57" s="49"/>
      <c r="H57" s="51"/>
    </row>
    <row r="58" spans="1:8" x14ac:dyDescent="0.2">
      <c r="A58" s="25">
        <v>72</v>
      </c>
      <c r="B58" s="33">
        <f>Май!D58</f>
        <v>250</v>
      </c>
      <c r="C58" s="34">
        <f>Июнь!D58</f>
        <v>251</v>
      </c>
      <c r="D58" s="48">
        <v>260</v>
      </c>
      <c r="E58" s="34">
        <f t="shared" si="0"/>
        <v>9</v>
      </c>
      <c r="F58" s="27"/>
      <c r="G58" s="49"/>
      <c r="H58" s="51"/>
    </row>
    <row r="59" spans="1:8" x14ac:dyDescent="0.2">
      <c r="A59" s="25">
        <v>73</v>
      </c>
      <c r="B59" s="33">
        <f>Май!D59</f>
        <v>4817</v>
      </c>
      <c r="C59" s="34">
        <f>Июнь!D59</f>
        <v>5237</v>
      </c>
      <c r="D59" s="48">
        <v>5532</v>
      </c>
      <c r="E59" s="34">
        <f t="shared" si="0"/>
        <v>295</v>
      </c>
      <c r="F59" s="27"/>
      <c r="G59" s="49"/>
      <c r="H59" s="51"/>
    </row>
    <row r="60" spans="1:8" x14ac:dyDescent="0.2">
      <c r="A60" s="28">
        <v>74</v>
      </c>
      <c r="B60" s="33">
        <f>Май!D60</f>
        <v>0</v>
      </c>
      <c r="C60" s="34">
        <f>Июнь!D60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Май!D61</f>
        <v>0</v>
      </c>
      <c r="C61" s="34">
        <f>Июнь!D61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Май!D62</f>
        <v>1531</v>
      </c>
      <c r="C62" s="34">
        <f>Июнь!D62</f>
        <v>1554</v>
      </c>
      <c r="D62" s="48">
        <v>1618</v>
      </c>
      <c r="E62" s="34">
        <f t="shared" si="0"/>
        <v>64</v>
      </c>
      <c r="F62" s="27"/>
      <c r="G62" s="49"/>
      <c r="H62" s="51"/>
    </row>
    <row r="63" spans="1:8" x14ac:dyDescent="0.2">
      <c r="A63" s="25">
        <v>77</v>
      </c>
      <c r="B63" s="33">
        <f>Май!D63</f>
        <v>41897</v>
      </c>
      <c r="C63" s="34">
        <f>Июнь!D63</f>
        <v>42380</v>
      </c>
      <c r="D63" s="48">
        <v>42897</v>
      </c>
      <c r="E63" s="34">
        <f t="shared" si="0"/>
        <v>517</v>
      </c>
      <c r="F63" s="27"/>
      <c r="G63" s="49"/>
      <c r="H63" s="51"/>
    </row>
    <row r="64" spans="1:8" x14ac:dyDescent="0.2">
      <c r="A64" s="25">
        <v>78</v>
      </c>
      <c r="B64" s="33">
        <f>Май!D64</f>
        <v>34367</v>
      </c>
      <c r="C64" s="34">
        <f>Июнь!D64</f>
        <v>34758</v>
      </c>
      <c r="D64" s="48">
        <v>34863</v>
      </c>
      <c r="E64" s="34">
        <f t="shared" si="0"/>
        <v>105</v>
      </c>
      <c r="F64" s="27"/>
      <c r="G64" s="49"/>
      <c r="H64" s="51"/>
    </row>
    <row r="65" spans="1:8" x14ac:dyDescent="0.2">
      <c r="A65" s="126">
        <v>79</v>
      </c>
      <c r="B65" s="33">
        <f>Май!D65</f>
        <v>32502</v>
      </c>
      <c r="C65" s="34">
        <f>Июнь!D65</f>
        <v>33613</v>
      </c>
      <c r="D65" s="48">
        <v>34691</v>
      </c>
      <c r="E65" s="34">
        <f t="shared" si="0"/>
        <v>1078</v>
      </c>
      <c r="F65" s="27"/>
      <c r="G65" s="49"/>
      <c r="H65" s="51"/>
    </row>
    <row r="66" spans="1:8" x14ac:dyDescent="0.2">
      <c r="A66" s="28">
        <v>80</v>
      </c>
      <c r="B66" s="33">
        <f>Май!D66</f>
        <v>0</v>
      </c>
      <c r="C66" s="34">
        <f>Июнь!D66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Май!D67</f>
        <v>27500</v>
      </c>
      <c r="C67" s="34">
        <f>Июнь!D67</f>
        <v>27800</v>
      </c>
      <c r="D67" s="48">
        <v>28000</v>
      </c>
      <c r="E67" s="34">
        <f t="shared" si="1"/>
        <v>200</v>
      </c>
      <c r="F67" s="34"/>
      <c r="G67" s="50"/>
      <c r="H67" s="51"/>
    </row>
    <row r="68" spans="1:8" x14ac:dyDescent="0.2">
      <c r="A68" s="31">
        <v>82</v>
      </c>
      <c r="B68" s="33">
        <f>Май!D68</f>
        <v>3773</v>
      </c>
      <c r="C68" s="34">
        <f>Июнь!D68</f>
        <v>3905</v>
      </c>
      <c r="D68" s="48">
        <v>4092</v>
      </c>
      <c r="E68" s="34">
        <f t="shared" si="1"/>
        <v>187</v>
      </c>
      <c r="F68" s="34"/>
      <c r="G68" s="50"/>
      <c r="H68" s="51"/>
    </row>
    <row r="69" spans="1:8" x14ac:dyDescent="0.2">
      <c r="A69" s="28">
        <v>83</v>
      </c>
      <c r="B69" s="33">
        <f>Май!D69</f>
        <v>0</v>
      </c>
      <c r="C69" s="34">
        <f>Июнь!D69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Май!D70</f>
        <v>0</v>
      </c>
      <c r="C70" s="34">
        <f>Июнь!D70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Май!D71</f>
        <v>0</v>
      </c>
      <c r="C71" s="34">
        <f>Июнь!D71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Май!D72</f>
        <v>7491</v>
      </c>
      <c r="C72" s="34">
        <f>Июнь!D72</f>
        <v>7594</v>
      </c>
      <c r="D72" s="48">
        <v>7688</v>
      </c>
      <c r="E72" s="34">
        <f t="shared" si="1"/>
        <v>94</v>
      </c>
      <c r="F72" s="27"/>
      <c r="G72" s="49"/>
      <c r="H72" s="51"/>
    </row>
    <row r="73" spans="1:8" x14ac:dyDescent="0.2">
      <c r="A73" s="25">
        <v>87</v>
      </c>
      <c r="B73" s="33">
        <f>Май!D73</f>
        <v>9911</v>
      </c>
      <c r="C73" s="34">
        <f>Июнь!D73</f>
        <v>9941</v>
      </c>
      <c r="D73" s="48">
        <v>10014</v>
      </c>
      <c r="E73" s="34">
        <f t="shared" si="1"/>
        <v>73</v>
      </c>
      <c r="F73" s="27"/>
      <c r="G73" s="49"/>
      <c r="H73" s="51"/>
    </row>
    <row r="74" spans="1:8" x14ac:dyDescent="0.2">
      <c r="A74" s="25">
        <v>88.89</v>
      </c>
      <c r="B74" s="33">
        <f>Май!D74</f>
        <v>6507</v>
      </c>
      <c r="C74" s="34">
        <f>Июнь!D74</f>
        <v>6752</v>
      </c>
      <c r="D74" s="48">
        <v>7285</v>
      </c>
      <c r="E74" s="34">
        <f t="shared" si="1"/>
        <v>533</v>
      </c>
      <c r="F74" s="27"/>
      <c r="G74" s="49"/>
      <c r="H74" s="51"/>
    </row>
    <row r="75" spans="1:8" x14ac:dyDescent="0.2">
      <c r="A75" s="25">
        <v>90</v>
      </c>
      <c r="B75" s="33">
        <f>Май!D75</f>
        <v>10729</v>
      </c>
      <c r="C75" s="34">
        <f>Июнь!D75</f>
        <v>11167</v>
      </c>
      <c r="D75" s="48">
        <v>11436</v>
      </c>
      <c r="E75" s="34">
        <f t="shared" si="1"/>
        <v>269</v>
      </c>
      <c r="F75" s="27"/>
      <c r="G75" s="49"/>
      <c r="H75" s="51"/>
    </row>
    <row r="76" spans="1:8" x14ac:dyDescent="0.2">
      <c r="A76" s="25">
        <v>91</v>
      </c>
      <c r="B76" s="33">
        <f>Май!D76</f>
        <v>6401</v>
      </c>
      <c r="C76" s="34">
        <f>Июнь!D76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Май!D77</f>
        <v>0</v>
      </c>
      <c r="C77" s="34">
        <f>Июнь!D77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Май!D78</f>
        <v>0</v>
      </c>
      <c r="C78" s="34">
        <f>Июнь!D78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Май!D79</f>
        <v>0</v>
      </c>
      <c r="C79" s="34">
        <f>Июнь!D79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Май!D80</f>
        <v>0</v>
      </c>
      <c r="C80" s="34">
        <f>Июнь!D80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Май!D81</f>
        <v>0</v>
      </c>
      <c r="C81" s="34">
        <f>Июнь!D81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Май!D82</f>
        <v>2.5</v>
      </c>
      <c r="C82" s="34">
        <f>Июнь!D82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Май!D83</f>
        <v>0</v>
      </c>
      <c r="C83" s="34">
        <f>Июнь!D83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Май!D84</f>
        <v>9416</v>
      </c>
      <c r="C84" s="34">
        <f>Июнь!D84</f>
        <v>9887</v>
      </c>
      <c r="D84" s="48">
        <v>10182</v>
      </c>
      <c r="E84" s="34">
        <f t="shared" si="1"/>
        <v>295</v>
      </c>
      <c r="F84" s="27"/>
      <c r="G84" s="49"/>
      <c r="H84" s="51"/>
    </row>
    <row r="85" spans="1:8" x14ac:dyDescent="0.2">
      <c r="A85" s="28">
        <v>100</v>
      </c>
      <c r="B85" s="33">
        <f>Май!D85</f>
        <v>0</v>
      </c>
      <c r="C85" s="34">
        <f>Июнь!D85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Май!D86</f>
        <v>25514</v>
      </c>
      <c r="C86" s="34">
        <f>Июнь!D86</f>
        <v>25765</v>
      </c>
      <c r="D86" s="48">
        <v>25964</v>
      </c>
      <c r="E86" s="34">
        <f t="shared" si="1"/>
        <v>199</v>
      </c>
      <c r="F86" s="27"/>
      <c r="G86" s="49"/>
      <c r="H86" s="51"/>
    </row>
    <row r="87" spans="1:8" x14ac:dyDescent="0.2">
      <c r="A87" s="25">
        <v>103</v>
      </c>
      <c r="B87" s="33">
        <f>Май!D87</f>
        <v>1302</v>
      </c>
      <c r="C87" s="34">
        <f>Июнь!D87</f>
        <v>1320</v>
      </c>
      <c r="D87" s="48">
        <v>1327</v>
      </c>
      <c r="E87" s="34">
        <f t="shared" si="1"/>
        <v>7</v>
      </c>
      <c r="F87" s="27"/>
      <c r="G87" s="49"/>
      <c r="H87" s="51"/>
    </row>
    <row r="88" spans="1:8" x14ac:dyDescent="0.2">
      <c r="A88" s="25">
        <v>104</v>
      </c>
      <c r="B88" s="33">
        <f>Май!D88</f>
        <v>123</v>
      </c>
      <c r="C88" s="34">
        <f>Июнь!D88</f>
        <v>127</v>
      </c>
      <c r="D88" s="48">
        <v>149</v>
      </c>
      <c r="E88" s="34">
        <f t="shared" si="1"/>
        <v>22</v>
      </c>
      <c r="F88" s="27"/>
      <c r="G88" s="49"/>
      <c r="H88" s="51"/>
    </row>
    <row r="89" spans="1:8" x14ac:dyDescent="0.2">
      <c r="A89" s="28">
        <v>105</v>
      </c>
      <c r="B89" s="33">
        <f>Май!D89</f>
        <v>0</v>
      </c>
      <c r="C89" s="34">
        <f>Июнь!D89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Май!D90</f>
        <v>0</v>
      </c>
      <c r="C90" s="34">
        <f>Июнь!D90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Май!D91</f>
        <v>67</v>
      </c>
      <c r="C91" s="34">
        <f>Июнь!D91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Май!D92</f>
        <v>6583</v>
      </c>
      <c r="C92" s="34">
        <f>Июнь!D92</f>
        <v>6836</v>
      </c>
      <c r="D92" s="48">
        <v>7104</v>
      </c>
      <c r="E92" s="34">
        <f t="shared" si="1"/>
        <v>268</v>
      </c>
      <c r="F92" s="27"/>
      <c r="G92" s="49"/>
      <c r="H92" s="51"/>
    </row>
    <row r="93" spans="1:8" x14ac:dyDescent="0.2">
      <c r="A93" s="25">
        <v>110</v>
      </c>
      <c r="B93" s="33">
        <f>Май!D93</f>
        <v>820</v>
      </c>
      <c r="C93" s="34">
        <f>Июнь!D93</f>
        <v>857</v>
      </c>
      <c r="D93" s="48">
        <v>917</v>
      </c>
      <c r="E93" s="34">
        <f t="shared" si="1"/>
        <v>60</v>
      </c>
      <c r="F93" s="27"/>
      <c r="G93" s="49"/>
      <c r="H93" s="51"/>
    </row>
    <row r="94" spans="1:8" x14ac:dyDescent="0.2">
      <c r="A94" s="25">
        <v>111</v>
      </c>
      <c r="B94" s="33">
        <f>Май!D94</f>
        <v>4614</v>
      </c>
      <c r="C94" s="34">
        <f>Июнь!D94</f>
        <v>4649</v>
      </c>
      <c r="D94" s="48">
        <v>4696</v>
      </c>
      <c r="E94" s="34">
        <f t="shared" si="1"/>
        <v>47</v>
      </c>
      <c r="F94" s="27"/>
      <c r="G94" s="49"/>
      <c r="H94" s="51"/>
    </row>
    <row r="95" spans="1:8" x14ac:dyDescent="0.2">
      <c r="A95" s="25">
        <v>112</v>
      </c>
      <c r="B95" s="33">
        <f>Май!D95</f>
        <v>6906</v>
      </c>
      <c r="C95" s="34">
        <f>Июнь!D95</f>
        <v>7311</v>
      </c>
      <c r="D95" s="48">
        <v>7668</v>
      </c>
      <c r="E95" s="34">
        <f t="shared" si="1"/>
        <v>357</v>
      </c>
      <c r="F95" s="27"/>
      <c r="G95" s="49"/>
      <c r="H95" s="51"/>
    </row>
    <row r="96" spans="1:8" x14ac:dyDescent="0.2">
      <c r="A96" s="25">
        <v>113</v>
      </c>
      <c r="B96" s="33">
        <f>Май!D96</f>
        <v>12284</v>
      </c>
      <c r="C96" s="34">
        <f>Июнь!D96</f>
        <v>12511</v>
      </c>
      <c r="D96" s="48">
        <v>12736</v>
      </c>
      <c r="E96" s="34">
        <f t="shared" si="1"/>
        <v>225</v>
      </c>
      <c r="F96" s="27"/>
      <c r="G96" s="49"/>
      <c r="H96" s="51"/>
    </row>
    <row r="97" spans="1:8" x14ac:dyDescent="0.2">
      <c r="A97" s="36">
        <v>114</v>
      </c>
      <c r="B97" s="33">
        <f>Май!D97</f>
        <v>0</v>
      </c>
      <c r="C97" s="34">
        <f>Июнь!D97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Май!D98</f>
        <v>1365</v>
      </c>
      <c r="C98" s="34">
        <f>Июнь!D98</f>
        <v>1452</v>
      </c>
      <c r="D98" s="48">
        <v>1515</v>
      </c>
      <c r="E98" s="34">
        <f t="shared" si="1"/>
        <v>63</v>
      </c>
      <c r="F98" s="34"/>
      <c r="G98" s="50"/>
      <c r="H98" s="51"/>
    </row>
    <row r="99" spans="1:8" x14ac:dyDescent="0.2">
      <c r="A99" s="28">
        <v>116</v>
      </c>
      <c r="B99" s="33">
        <f>Май!D99</f>
        <v>0</v>
      </c>
      <c r="C99" s="34">
        <f>Июнь!D99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Май!D100</f>
        <v>110506</v>
      </c>
      <c r="C100" s="34">
        <f>Июнь!D100</f>
        <v>110995</v>
      </c>
      <c r="D100" s="48">
        <v>111367</v>
      </c>
      <c r="E100" s="34">
        <f t="shared" si="1"/>
        <v>372</v>
      </c>
      <c r="F100" s="27"/>
      <c r="G100" s="49"/>
      <c r="H100" s="51"/>
    </row>
    <row r="101" spans="1:8" x14ac:dyDescent="0.2">
      <c r="A101" s="31">
        <v>118</v>
      </c>
      <c r="B101" s="33">
        <f>Май!D101</f>
        <v>1175</v>
      </c>
      <c r="C101" s="34">
        <f>Июнь!D101</f>
        <v>1198</v>
      </c>
      <c r="D101" s="48">
        <v>1223</v>
      </c>
      <c r="E101" s="34">
        <f t="shared" si="1"/>
        <v>25</v>
      </c>
      <c r="F101" s="34"/>
      <c r="G101" s="50"/>
      <c r="H101" s="51"/>
    </row>
    <row r="102" spans="1:8" x14ac:dyDescent="0.2">
      <c r="A102" s="129">
        <v>119</v>
      </c>
      <c r="B102" s="33">
        <f>Май!D102</f>
        <v>6</v>
      </c>
      <c r="C102" s="34">
        <f>Июнь!D102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Май!D103</f>
        <v>951</v>
      </c>
      <c r="C103" s="34">
        <f>Июнь!D103</f>
        <v>1003</v>
      </c>
      <c r="D103" s="48">
        <v>1063</v>
      </c>
      <c r="E103" s="34">
        <f t="shared" si="1"/>
        <v>60</v>
      </c>
      <c r="F103" s="27"/>
      <c r="G103" s="49"/>
      <c r="H103" s="51"/>
    </row>
    <row r="104" spans="1:8" x14ac:dyDescent="0.2">
      <c r="A104" s="25">
        <v>121</v>
      </c>
      <c r="B104" s="33">
        <f>Май!D104</f>
        <v>714</v>
      </c>
      <c r="C104" s="34">
        <f>Июнь!D104</f>
        <v>736</v>
      </c>
      <c r="D104" s="48">
        <v>762</v>
      </c>
      <c r="E104" s="34">
        <f t="shared" si="1"/>
        <v>26</v>
      </c>
      <c r="F104" s="27"/>
      <c r="G104" s="49"/>
      <c r="H104" s="51"/>
    </row>
    <row r="105" spans="1:8" x14ac:dyDescent="0.2">
      <c r="A105" s="25">
        <v>122</v>
      </c>
      <c r="B105" s="33">
        <f>Май!D105</f>
        <v>50</v>
      </c>
      <c r="C105" s="34">
        <f>Июнь!D105</f>
        <v>53</v>
      </c>
      <c r="D105" s="48">
        <v>56</v>
      </c>
      <c r="E105" s="34">
        <f t="shared" si="1"/>
        <v>3</v>
      </c>
      <c r="F105" s="27"/>
      <c r="G105" s="49"/>
      <c r="H105" s="51"/>
    </row>
    <row r="106" spans="1:8" x14ac:dyDescent="0.2">
      <c r="A106" s="25">
        <v>123.124</v>
      </c>
      <c r="B106" s="33">
        <f>Май!D106</f>
        <v>18771</v>
      </c>
      <c r="C106" s="34">
        <f>Июнь!D106</f>
        <v>19295</v>
      </c>
      <c r="D106" s="48">
        <v>19593</v>
      </c>
      <c r="E106" s="34">
        <f t="shared" si="1"/>
        <v>298</v>
      </c>
      <c r="F106" s="27"/>
      <c r="G106" s="49"/>
      <c r="H106" s="51"/>
    </row>
    <row r="107" spans="1:8" x14ac:dyDescent="0.2">
      <c r="A107" s="28">
        <v>125</v>
      </c>
      <c r="B107" s="33">
        <f>Май!D107</f>
        <v>0</v>
      </c>
      <c r="C107" s="34">
        <f>Июнь!D107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Май!D108</f>
        <v>858</v>
      </c>
      <c r="C108" s="34">
        <f>Июнь!D108</f>
        <v>899</v>
      </c>
      <c r="D108" s="48">
        <v>930</v>
      </c>
      <c r="E108" s="34">
        <f t="shared" si="1"/>
        <v>31</v>
      </c>
      <c r="F108" s="27"/>
      <c r="G108" s="49"/>
      <c r="H108" s="51"/>
    </row>
    <row r="109" spans="1:8" x14ac:dyDescent="0.2">
      <c r="A109" s="31">
        <v>128</v>
      </c>
      <c r="B109" s="33">
        <f>Май!D109</f>
        <v>167</v>
      </c>
      <c r="C109" s="34">
        <f>Июнь!D109</f>
        <v>168</v>
      </c>
      <c r="D109" s="48">
        <v>168</v>
      </c>
      <c r="E109" s="34">
        <f>D109-C109</f>
        <v>0</v>
      </c>
      <c r="F109" s="34"/>
      <c r="G109" s="50"/>
      <c r="H109" s="51"/>
    </row>
    <row r="110" spans="1:8" x14ac:dyDescent="0.2">
      <c r="A110" s="31">
        <v>129</v>
      </c>
      <c r="B110" s="33">
        <f>Май!D110</f>
        <v>3678</v>
      </c>
      <c r="C110" s="34">
        <f>Июнь!D110</f>
        <v>3784</v>
      </c>
      <c r="D110" s="48">
        <v>3874</v>
      </c>
      <c r="E110" s="34">
        <f t="shared" si="1"/>
        <v>90</v>
      </c>
      <c r="F110" s="34"/>
      <c r="G110" s="50"/>
      <c r="H110" s="51"/>
    </row>
    <row r="111" spans="1:8" x14ac:dyDescent="0.2">
      <c r="A111" s="25">
        <v>130</v>
      </c>
      <c r="B111" s="33">
        <f>Май!D111</f>
        <v>484</v>
      </c>
      <c r="C111" s="34">
        <f>Июнь!D111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Май!D112</f>
        <v>3917</v>
      </c>
      <c r="C112" s="34">
        <f>Июнь!D112</f>
        <v>4089</v>
      </c>
      <c r="D112" s="48">
        <v>4245</v>
      </c>
      <c r="E112" s="34">
        <f t="shared" si="1"/>
        <v>156</v>
      </c>
      <c r="F112" s="27"/>
      <c r="G112" s="49"/>
      <c r="H112" s="51"/>
    </row>
    <row r="113" spans="1:8" x14ac:dyDescent="0.2">
      <c r="A113" s="73">
        <v>132</v>
      </c>
      <c r="B113" s="33">
        <f>Май!D113</f>
        <v>8557</v>
      </c>
      <c r="C113" s="34">
        <f>Июнь!D113</f>
        <v>8758</v>
      </c>
      <c r="D113" s="48">
        <v>8902</v>
      </c>
      <c r="E113" s="34">
        <f t="shared" si="1"/>
        <v>144</v>
      </c>
      <c r="F113" s="27"/>
      <c r="G113" s="49"/>
      <c r="H113" s="51"/>
    </row>
    <row r="114" spans="1:8" x14ac:dyDescent="0.2">
      <c r="A114" s="126">
        <v>133.13399999999999</v>
      </c>
      <c r="B114" s="33">
        <f>Май!D114</f>
        <v>2</v>
      </c>
      <c r="C114" s="34">
        <f>Июнь!D114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Май!D115</f>
        <v>0</v>
      </c>
      <c r="C115" s="34">
        <f>Июнь!D115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Май!D116</f>
        <v>0</v>
      </c>
      <c r="C116" s="34">
        <f>Июнь!D116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Май!D117</f>
        <v>5384</v>
      </c>
      <c r="C117" s="34">
        <f>Июнь!D117</f>
        <v>5538</v>
      </c>
      <c r="D117" s="48">
        <v>5662</v>
      </c>
      <c r="E117" s="34">
        <f t="shared" si="1"/>
        <v>124</v>
      </c>
      <c r="F117" s="27"/>
      <c r="G117" s="49"/>
      <c r="H117" s="51"/>
    </row>
    <row r="118" spans="1:8" x14ac:dyDescent="0.2">
      <c r="A118" s="25">
        <v>139</v>
      </c>
      <c r="B118" s="33">
        <f>Май!D118</f>
        <v>4235</v>
      </c>
      <c r="C118" s="34">
        <f>Июнь!D118</f>
        <v>4326</v>
      </c>
      <c r="D118" s="48">
        <v>4547</v>
      </c>
      <c r="E118" s="34">
        <f t="shared" si="1"/>
        <v>221</v>
      </c>
      <c r="F118" s="27"/>
      <c r="G118" s="49"/>
      <c r="H118" s="51"/>
    </row>
    <row r="119" spans="1:8" x14ac:dyDescent="0.2">
      <c r="A119" s="25">
        <v>140.14099999999999</v>
      </c>
      <c r="B119" s="33">
        <f>Май!D119</f>
        <v>4589</v>
      </c>
      <c r="C119" s="34">
        <f>Июнь!D119</f>
        <v>4803</v>
      </c>
      <c r="D119" s="48">
        <v>4951</v>
      </c>
      <c r="E119" s="34">
        <f t="shared" si="1"/>
        <v>148</v>
      </c>
      <c r="F119" s="27"/>
      <c r="G119" s="49"/>
      <c r="H119" s="51"/>
    </row>
    <row r="120" spans="1:8" x14ac:dyDescent="0.2">
      <c r="A120" s="28">
        <v>142</v>
      </c>
      <c r="B120" s="33">
        <f>Май!D120</f>
        <v>0</v>
      </c>
      <c r="C120" s="34">
        <f>Июнь!D120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Май!D121</f>
        <v>0</v>
      </c>
      <c r="C121" s="34">
        <f>Июнь!D121</f>
        <v>0</v>
      </c>
      <c r="D121" s="48"/>
      <c r="E121" s="34">
        <f t="shared" si="1"/>
        <v>0</v>
      </c>
      <c r="F121" s="27"/>
      <c r="G121" s="49"/>
      <c r="H121" s="51"/>
    </row>
    <row r="122" spans="1:8" x14ac:dyDescent="0.2">
      <c r="A122" s="129">
        <v>144</v>
      </c>
      <c r="B122" s="33">
        <f>Май!D122</f>
        <v>7557</v>
      </c>
      <c r="C122" s="34">
        <f>Июнь!D122</f>
        <v>7856</v>
      </c>
      <c r="D122" s="48">
        <v>8089</v>
      </c>
      <c r="E122" s="34">
        <f t="shared" si="1"/>
        <v>233</v>
      </c>
      <c r="F122" s="27"/>
      <c r="G122" s="49"/>
      <c r="H122" s="51"/>
    </row>
    <row r="123" spans="1:8" x14ac:dyDescent="0.2">
      <c r="A123" s="25">
        <v>145</v>
      </c>
      <c r="B123" s="33">
        <f>Май!D123</f>
        <v>0</v>
      </c>
      <c r="C123" s="34">
        <f>Июнь!D123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Май!D124</f>
        <v>25722</v>
      </c>
      <c r="C124" s="34">
        <f>Июнь!D124</f>
        <v>26815</v>
      </c>
      <c r="D124" s="48">
        <v>27755</v>
      </c>
      <c r="E124" s="34">
        <f t="shared" si="1"/>
        <v>940</v>
      </c>
      <c r="F124" s="27"/>
      <c r="G124" s="49"/>
      <c r="H124" s="51"/>
    </row>
    <row r="125" spans="1:8" x14ac:dyDescent="0.2">
      <c r="A125" s="31">
        <v>148</v>
      </c>
      <c r="B125" s="33">
        <f>Май!D125</f>
        <v>27540</v>
      </c>
      <c r="C125" s="34">
        <f>Июнь!D125</f>
        <v>27572</v>
      </c>
      <c r="D125" s="48">
        <v>27572</v>
      </c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Май!D126</f>
        <v>2123</v>
      </c>
      <c r="C126" s="34">
        <f>Июнь!D126</f>
        <v>2445</v>
      </c>
      <c r="D126" s="48">
        <v>2636</v>
      </c>
      <c r="E126" s="34">
        <f t="shared" si="1"/>
        <v>191</v>
      </c>
      <c r="F126" s="27"/>
      <c r="G126" s="49"/>
      <c r="H126" s="51"/>
    </row>
    <row r="127" spans="1:8" x14ac:dyDescent="0.2">
      <c r="A127" s="25">
        <v>150</v>
      </c>
      <c r="B127" s="33">
        <f>Май!D127</f>
        <v>4395</v>
      </c>
      <c r="C127" s="34">
        <f>Июнь!D127</f>
        <v>4436</v>
      </c>
      <c r="D127" s="48">
        <v>4648</v>
      </c>
      <c r="E127" s="34">
        <f t="shared" si="1"/>
        <v>212</v>
      </c>
      <c r="F127" s="27"/>
      <c r="G127" s="49"/>
      <c r="H127" s="51"/>
    </row>
    <row r="128" spans="1:8" x14ac:dyDescent="0.2">
      <c r="A128" s="25">
        <v>151</v>
      </c>
      <c r="B128" s="33">
        <f>Май!D128</f>
        <v>27877</v>
      </c>
      <c r="C128" s="34">
        <f>Июнь!D128</f>
        <v>27980</v>
      </c>
      <c r="D128" s="48">
        <v>28085</v>
      </c>
      <c r="E128" s="34">
        <f t="shared" si="1"/>
        <v>105</v>
      </c>
      <c r="F128" s="27"/>
      <c r="G128" s="49"/>
      <c r="H128" s="51"/>
    </row>
    <row r="129" spans="1:8" x14ac:dyDescent="0.2">
      <c r="A129" s="25">
        <v>152</v>
      </c>
      <c r="B129" s="33">
        <f>Май!D129</f>
        <v>226</v>
      </c>
      <c r="C129" s="34">
        <f>Июнь!D129</f>
        <v>226</v>
      </c>
      <c r="D129" s="48">
        <v>226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Май!D130</f>
        <v>0</v>
      </c>
      <c r="C130" s="34">
        <f>Июнь!D130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Май!D131</f>
        <v>461</v>
      </c>
      <c r="C131" s="34">
        <f>Июнь!D131</f>
        <v>466</v>
      </c>
      <c r="D131" s="48">
        <v>528</v>
      </c>
      <c r="E131" s="34">
        <f t="shared" si="2"/>
        <v>62</v>
      </c>
      <c r="F131" s="27"/>
      <c r="G131" s="49"/>
      <c r="H131" s="51"/>
    </row>
    <row r="132" spans="1:8" x14ac:dyDescent="0.2">
      <c r="A132" s="28">
        <v>155</v>
      </c>
      <c r="B132" s="33">
        <f>Май!D132</f>
        <v>0</v>
      </c>
      <c r="C132" s="34">
        <f>Июнь!D132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Май!D133</f>
        <v>91905</v>
      </c>
      <c r="C133" s="34">
        <f>Июнь!D133</f>
        <v>92299</v>
      </c>
      <c r="D133" s="48">
        <v>92752</v>
      </c>
      <c r="E133" s="34">
        <f t="shared" si="2"/>
        <v>453</v>
      </c>
      <c r="F133" s="27"/>
      <c r="G133" s="49"/>
      <c r="H133" s="51"/>
    </row>
    <row r="134" spans="1:8" x14ac:dyDescent="0.2">
      <c r="A134" s="25">
        <v>157.15799999999999</v>
      </c>
      <c r="B134" s="33">
        <f>Май!D134</f>
        <v>52048</v>
      </c>
      <c r="C134" s="34">
        <f>Июнь!D134</f>
        <v>53379</v>
      </c>
      <c r="D134" s="48">
        <v>54534</v>
      </c>
      <c r="E134" s="34">
        <f t="shared" si="2"/>
        <v>1155</v>
      </c>
      <c r="F134" s="27"/>
      <c r="G134" s="49"/>
      <c r="H134" s="51"/>
    </row>
    <row r="135" spans="1:8" x14ac:dyDescent="0.2">
      <c r="A135" s="37">
        <v>159.16</v>
      </c>
      <c r="B135" s="33">
        <f>Май!D135</f>
        <v>7737</v>
      </c>
      <c r="C135" s="34">
        <f>Июнь!D135</f>
        <v>7903</v>
      </c>
      <c r="D135" s="48">
        <v>8085</v>
      </c>
      <c r="E135" s="34">
        <f t="shared" si="2"/>
        <v>182</v>
      </c>
      <c r="F135" s="27"/>
      <c r="G135" s="49"/>
      <c r="H135" s="51"/>
    </row>
    <row r="136" spans="1:8" x14ac:dyDescent="0.2">
      <c r="A136" s="73">
        <v>161</v>
      </c>
      <c r="B136" s="33">
        <f>Май!D136</f>
        <v>4</v>
      </c>
      <c r="C136" s="34">
        <f>Июнь!D136</f>
        <v>4</v>
      </c>
      <c r="D136" s="48">
        <v>4</v>
      </c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Май!D137</f>
        <v>0</v>
      </c>
      <c r="C137" s="34">
        <f>Июнь!D137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Май!D138</f>
        <v>17441</v>
      </c>
      <c r="C138" s="34">
        <f>Июнь!D138</f>
        <v>17911</v>
      </c>
      <c r="D138" s="48">
        <v>18278</v>
      </c>
      <c r="E138" s="34">
        <f t="shared" si="2"/>
        <v>367</v>
      </c>
      <c r="F138" s="27"/>
      <c r="G138" s="49"/>
      <c r="H138" s="51"/>
    </row>
    <row r="139" spans="1:8" x14ac:dyDescent="0.2">
      <c r="A139" s="25">
        <v>164</v>
      </c>
      <c r="B139" s="33">
        <f>Май!D139</f>
        <v>22930</v>
      </c>
      <c r="C139" s="34">
        <f>Июнь!D139</f>
        <v>23237</v>
      </c>
      <c r="D139" s="48">
        <v>23504</v>
      </c>
      <c r="E139" s="34">
        <f t="shared" si="2"/>
        <v>267</v>
      </c>
      <c r="F139" s="27"/>
      <c r="G139" s="49"/>
      <c r="H139" s="51"/>
    </row>
    <row r="140" spans="1:8" x14ac:dyDescent="0.2">
      <c r="A140" s="36">
        <v>165</v>
      </c>
      <c r="B140" s="33">
        <f>Май!D140</f>
        <v>0</v>
      </c>
      <c r="C140" s="34">
        <f>Июнь!D140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Май!D141</f>
        <v>4419</v>
      </c>
      <c r="C141" s="34">
        <f>Июнь!D141</f>
        <v>4691</v>
      </c>
      <c r="D141" s="48">
        <v>5011</v>
      </c>
      <c r="E141" s="34">
        <f t="shared" si="2"/>
        <v>320</v>
      </c>
      <c r="F141" s="34"/>
      <c r="G141" s="50"/>
      <c r="H141" s="51"/>
    </row>
    <row r="142" spans="1:8" x14ac:dyDescent="0.2">
      <c r="A142" s="25">
        <v>167.16800000000001</v>
      </c>
      <c r="B142" s="33">
        <f>Май!D142</f>
        <v>9324</v>
      </c>
      <c r="C142" s="34">
        <f>Июнь!D142</f>
        <v>9627</v>
      </c>
      <c r="D142" s="48">
        <v>9687</v>
      </c>
      <c r="E142" s="34">
        <f t="shared" si="2"/>
        <v>60</v>
      </c>
      <c r="F142" s="27"/>
      <c r="G142" s="49"/>
      <c r="H142" s="51"/>
    </row>
    <row r="143" spans="1:8" x14ac:dyDescent="0.2">
      <c r="A143" s="36">
        <v>169</v>
      </c>
      <c r="B143" s="33">
        <f>Май!D143</f>
        <v>0</v>
      </c>
      <c r="C143" s="34">
        <f>Июнь!D143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Май!D144</f>
        <v>0</v>
      </c>
      <c r="C144" s="34">
        <f>Июнь!D144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Май!D145</f>
        <v>8854</v>
      </c>
      <c r="C145" s="34">
        <f>Июнь!D145</f>
        <v>9305</v>
      </c>
      <c r="D145" s="48">
        <v>9305</v>
      </c>
      <c r="E145" s="34">
        <f t="shared" si="2"/>
        <v>0</v>
      </c>
      <c r="F145" s="27"/>
      <c r="G145" s="49"/>
      <c r="H145" s="51" t="s">
        <v>69</v>
      </c>
    </row>
    <row r="146" spans="1:8" x14ac:dyDescent="0.2">
      <c r="A146" s="25">
        <v>172</v>
      </c>
      <c r="B146" s="33">
        <f>Май!D146</f>
        <v>714</v>
      </c>
      <c r="C146" s="34">
        <f>Июнь!D146</f>
        <v>752</v>
      </c>
      <c r="D146" s="48">
        <v>794</v>
      </c>
      <c r="E146" s="34">
        <f t="shared" si="2"/>
        <v>42</v>
      </c>
      <c r="F146" s="27"/>
      <c r="G146" s="49"/>
      <c r="H146" s="51"/>
    </row>
    <row r="147" spans="1:8" x14ac:dyDescent="0.2">
      <c r="A147" s="25">
        <v>173</v>
      </c>
      <c r="B147" s="33">
        <f>Май!D147</f>
        <v>5533</v>
      </c>
      <c r="C147" s="34">
        <f>Июнь!D147</f>
        <v>5575</v>
      </c>
      <c r="D147" s="48">
        <v>5617</v>
      </c>
      <c r="E147" s="34">
        <f t="shared" si="2"/>
        <v>42</v>
      </c>
      <c r="F147" s="27"/>
      <c r="G147" s="49"/>
      <c r="H147" s="51"/>
    </row>
    <row r="148" spans="1:8" x14ac:dyDescent="0.2">
      <c r="A148" s="25">
        <v>174</v>
      </c>
      <c r="B148" s="33">
        <f>Май!D148</f>
        <v>15335</v>
      </c>
      <c r="C148" s="34">
        <f>Июнь!D148</f>
        <v>15589</v>
      </c>
      <c r="D148" s="48">
        <v>15858</v>
      </c>
      <c r="E148" s="34">
        <f t="shared" si="2"/>
        <v>269</v>
      </c>
      <c r="F148" s="27"/>
      <c r="G148" s="49"/>
      <c r="H148" s="51"/>
    </row>
    <row r="149" spans="1:8" x14ac:dyDescent="0.2">
      <c r="A149" s="36">
        <v>175</v>
      </c>
      <c r="B149" s="33">
        <f>Май!D149</f>
        <v>0</v>
      </c>
      <c r="C149" s="34">
        <f>Июнь!D149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Май!D150</f>
        <v>0</v>
      </c>
      <c r="C150" s="34">
        <f>Июнь!D150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Май!D151</f>
        <v>9803</v>
      </c>
      <c r="C151" s="34">
        <f>Июнь!D151</f>
        <v>10249</v>
      </c>
      <c r="D151" s="48">
        <v>10553</v>
      </c>
      <c r="E151" s="34">
        <f t="shared" si="2"/>
        <v>304</v>
      </c>
      <c r="F151" s="27"/>
      <c r="G151" s="49"/>
      <c r="H151" s="51"/>
    </row>
    <row r="152" spans="1:8" x14ac:dyDescent="0.2">
      <c r="A152" s="28">
        <v>179</v>
      </c>
      <c r="B152" s="33">
        <f>Май!D152</f>
        <v>0</v>
      </c>
      <c r="C152" s="34">
        <f>Июнь!D152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Май!D153</f>
        <v>2752</v>
      </c>
      <c r="C153" s="34">
        <f>Июнь!D153</f>
        <v>2818</v>
      </c>
      <c r="D153" s="48">
        <v>2887</v>
      </c>
      <c r="E153" s="34">
        <f t="shared" si="2"/>
        <v>69</v>
      </c>
      <c r="F153" s="27"/>
      <c r="G153" s="49"/>
      <c r="H153" s="51"/>
    </row>
    <row r="154" spans="1:8" x14ac:dyDescent="0.2">
      <c r="A154" s="31">
        <v>182</v>
      </c>
      <c r="B154" s="33">
        <f>Май!D154</f>
        <v>104</v>
      </c>
      <c r="C154" s="34">
        <f>Июнь!D154</f>
        <v>106</v>
      </c>
      <c r="D154" s="48">
        <v>107</v>
      </c>
      <c r="E154" s="34">
        <f t="shared" si="2"/>
        <v>1</v>
      </c>
      <c r="F154" s="34"/>
      <c r="G154" s="50"/>
      <c r="H154" s="51"/>
    </row>
    <row r="155" spans="1:8" x14ac:dyDescent="0.2">
      <c r="A155" s="126">
        <v>183</v>
      </c>
      <c r="B155" s="33">
        <f>Май!D155</f>
        <v>11920</v>
      </c>
      <c r="C155" s="34">
        <f>Июнь!D155</f>
        <v>12272</v>
      </c>
      <c r="D155" s="48">
        <v>12438</v>
      </c>
      <c r="E155" s="34">
        <f t="shared" si="2"/>
        <v>166</v>
      </c>
      <c r="F155" s="34"/>
      <c r="G155" s="50"/>
      <c r="H155" s="51"/>
    </row>
    <row r="156" spans="1:8" x14ac:dyDescent="0.2">
      <c r="A156" s="31">
        <v>184.185</v>
      </c>
      <c r="B156" s="33">
        <f>Май!D156</f>
        <v>2101</v>
      </c>
      <c r="C156" s="34">
        <f>Июнь!D156</f>
        <v>2156</v>
      </c>
      <c r="D156" s="48">
        <v>2228</v>
      </c>
      <c r="E156" s="34">
        <f t="shared" si="2"/>
        <v>72</v>
      </c>
      <c r="F156" s="34"/>
      <c r="G156" s="50"/>
      <c r="H156" s="51"/>
    </row>
    <row r="157" spans="1:8" x14ac:dyDescent="0.2">
      <c r="A157" s="139">
        <v>186</v>
      </c>
      <c r="B157" s="33">
        <f>Май!D157</f>
        <v>605</v>
      </c>
      <c r="C157" s="34">
        <f>Июнь!D157</f>
        <v>662</v>
      </c>
      <c r="D157" s="48">
        <v>780</v>
      </c>
      <c r="E157" s="34">
        <f t="shared" si="2"/>
        <v>118</v>
      </c>
      <c r="F157" s="34"/>
      <c r="G157" s="50"/>
      <c r="H157" s="51"/>
    </row>
    <row r="158" spans="1:8" x14ac:dyDescent="0.2">
      <c r="A158" s="77">
        <v>187</v>
      </c>
      <c r="B158" s="33">
        <f>Май!D158</f>
        <v>2257</v>
      </c>
      <c r="C158" s="34">
        <f>Июнь!D158</f>
        <v>2304</v>
      </c>
      <c r="D158" s="48">
        <v>2477</v>
      </c>
      <c r="E158" s="34">
        <f t="shared" si="2"/>
        <v>173</v>
      </c>
      <c r="F158" s="34"/>
      <c r="G158" s="50"/>
      <c r="H158" s="51"/>
    </row>
    <row r="159" spans="1:8" x14ac:dyDescent="0.2">
      <c r="A159" s="126">
        <v>188</v>
      </c>
      <c r="B159" s="33">
        <f>Май!D159</f>
        <v>9615</v>
      </c>
      <c r="C159" s="34">
        <f>Июнь!D159</f>
        <v>9891</v>
      </c>
      <c r="D159" s="48">
        <v>10039</v>
      </c>
      <c r="E159" s="34">
        <f t="shared" si="2"/>
        <v>148</v>
      </c>
      <c r="F159" s="34"/>
      <c r="G159" s="50"/>
      <c r="H159" s="51"/>
    </row>
    <row r="160" spans="1:8" x14ac:dyDescent="0.2">
      <c r="A160" s="28">
        <v>189</v>
      </c>
      <c r="B160" s="33">
        <f>Май!D160</f>
        <v>0</v>
      </c>
      <c r="C160" s="34">
        <f>Июнь!D160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Май!D161</f>
        <v>454</v>
      </c>
      <c r="C161" s="34">
        <f>Июнь!D161</f>
        <v>466</v>
      </c>
      <c r="D161" s="48">
        <v>472</v>
      </c>
      <c r="E161" s="34">
        <f t="shared" si="2"/>
        <v>6</v>
      </c>
      <c r="F161" s="34"/>
      <c r="G161" s="50"/>
      <c r="H161" s="51"/>
    </row>
    <row r="162" spans="1:8" x14ac:dyDescent="0.2">
      <c r="A162" s="25">
        <v>191</v>
      </c>
      <c r="B162" s="33">
        <f>Май!D162</f>
        <v>446</v>
      </c>
      <c r="C162" s="34">
        <f>Июнь!D162</f>
        <v>467</v>
      </c>
      <c r="D162" s="48">
        <v>489</v>
      </c>
      <c r="E162" s="34">
        <f t="shared" si="2"/>
        <v>22</v>
      </c>
      <c r="F162" s="34"/>
      <c r="G162" s="50"/>
      <c r="H162" s="51"/>
    </row>
    <row r="163" spans="1:8" x14ac:dyDescent="0.2">
      <c r="A163" s="36">
        <v>192</v>
      </c>
      <c r="B163" s="33">
        <f>Май!D163</f>
        <v>0</v>
      </c>
      <c r="C163" s="34">
        <f>Июнь!D163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Май!D164</f>
        <v>1793</v>
      </c>
      <c r="C164" s="34">
        <f>Июнь!D164</f>
        <v>1928</v>
      </c>
      <c r="D164" s="48">
        <v>2032</v>
      </c>
      <c r="E164" s="34">
        <f t="shared" si="2"/>
        <v>104</v>
      </c>
      <c r="F164" s="27"/>
      <c r="G164" s="49"/>
      <c r="H164" s="51"/>
    </row>
    <row r="165" spans="1:8" x14ac:dyDescent="0.2">
      <c r="A165" s="25">
        <v>194</v>
      </c>
      <c r="B165" s="33">
        <f>Май!D165</f>
        <v>1627</v>
      </c>
      <c r="C165" s="34">
        <f>Июнь!D165</f>
        <v>1627</v>
      </c>
      <c r="D165" s="48">
        <v>1627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Май!D166</f>
        <v>509</v>
      </c>
      <c r="C166" s="34">
        <f>Июнь!D166</f>
        <v>547</v>
      </c>
      <c r="D166" s="48">
        <v>606</v>
      </c>
      <c r="E166" s="34">
        <f t="shared" si="2"/>
        <v>59</v>
      </c>
      <c r="F166" s="27"/>
      <c r="G166" s="49"/>
      <c r="H166" s="51"/>
    </row>
    <row r="167" spans="1:8" x14ac:dyDescent="0.2">
      <c r="A167" s="25">
        <v>196</v>
      </c>
      <c r="B167" s="33">
        <f>Май!D167</f>
        <v>33249</v>
      </c>
      <c r="C167" s="34">
        <f>Июнь!D167</f>
        <v>34188</v>
      </c>
      <c r="D167" s="48">
        <v>34785</v>
      </c>
      <c r="E167" s="34">
        <f t="shared" si="2"/>
        <v>597</v>
      </c>
      <c r="F167" s="27"/>
      <c r="G167" s="49"/>
      <c r="H167" s="51" t="s">
        <v>72</v>
      </c>
    </row>
    <row r="168" spans="1:8" x14ac:dyDescent="0.2">
      <c r="A168" s="73">
        <v>197</v>
      </c>
      <c r="B168" s="33">
        <f>Май!D168</f>
        <v>2631</v>
      </c>
      <c r="C168" s="34">
        <f>Июнь!D168</f>
        <v>2688</v>
      </c>
      <c r="D168" s="48">
        <v>2722</v>
      </c>
      <c r="E168" s="34">
        <f t="shared" si="2"/>
        <v>34</v>
      </c>
      <c r="F168" s="27"/>
      <c r="G168" s="49"/>
      <c r="H168" s="51"/>
    </row>
    <row r="169" spans="1:8" x14ac:dyDescent="0.2">
      <c r="A169" s="25">
        <v>198</v>
      </c>
      <c r="B169" s="33">
        <f>Май!D169</f>
        <v>3075</v>
      </c>
      <c r="C169" s="34">
        <f>Июнь!D169</f>
        <v>3323</v>
      </c>
      <c r="D169" s="48">
        <v>3393</v>
      </c>
      <c r="E169" s="34">
        <f t="shared" si="2"/>
        <v>70</v>
      </c>
      <c r="F169" s="27"/>
      <c r="G169" s="49"/>
      <c r="H169" s="51"/>
    </row>
    <row r="170" spans="1:8" x14ac:dyDescent="0.2">
      <c r="A170" s="25">
        <v>199</v>
      </c>
      <c r="B170" s="33">
        <f>Май!D170</f>
        <v>38092</v>
      </c>
      <c r="C170" s="34">
        <f>Июнь!D170</f>
        <v>38640</v>
      </c>
      <c r="D170" s="48">
        <v>39310</v>
      </c>
      <c r="E170" s="34">
        <f t="shared" si="2"/>
        <v>670</v>
      </c>
      <c r="F170" s="27"/>
      <c r="G170" s="49"/>
      <c r="H170" s="51"/>
    </row>
    <row r="171" spans="1:8" x14ac:dyDescent="0.2">
      <c r="A171" s="25">
        <v>200</v>
      </c>
      <c r="B171" s="33">
        <f>Май!D171</f>
        <v>112754</v>
      </c>
      <c r="C171" s="34">
        <f>Июнь!D171</f>
        <v>113215</v>
      </c>
      <c r="D171" s="48">
        <v>113503</v>
      </c>
      <c r="E171" s="34">
        <f t="shared" si="2"/>
        <v>288</v>
      </c>
      <c r="F171" s="27"/>
      <c r="G171" s="49"/>
      <c r="H171" s="51"/>
    </row>
    <row r="172" spans="1:8" x14ac:dyDescent="0.2">
      <c r="A172" s="28">
        <v>201</v>
      </c>
      <c r="B172" s="33">
        <f>Май!D172</f>
        <v>0</v>
      </c>
      <c r="C172" s="34">
        <f>Июнь!D172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Май!D173</f>
        <v>0</v>
      </c>
      <c r="C173" s="34">
        <f>Июнь!D173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Май!D174</f>
        <v>0</v>
      </c>
      <c r="C174" s="34">
        <f>Июнь!D174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Май!D175</f>
        <v>0</v>
      </c>
      <c r="C175" s="34">
        <f>Июнь!D175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Май!D176</f>
        <v>0</v>
      </c>
      <c r="C176" s="34">
        <f>Июнь!D176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Май!D177</f>
        <v>0</v>
      </c>
      <c r="C177" s="34">
        <f>Июнь!D177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Май!D178</f>
        <v>0</v>
      </c>
      <c r="C178" s="34">
        <f>Июнь!D178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Май!D179</f>
        <v>3966</v>
      </c>
      <c r="C179" s="34">
        <f>Июнь!D179</f>
        <v>3968</v>
      </c>
      <c r="D179" s="48">
        <v>3970</v>
      </c>
      <c r="E179" s="34">
        <f t="shared" si="2"/>
        <v>2</v>
      </c>
      <c r="F179" s="34"/>
      <c r="G179" s="50"/>
      <c r="H179" s="51"/>
    </row>
    <row r="180" spans="1:8" x14ac:dyDescent="0.2">
      <c r="A180" s="28">
        <v>218</v>
      </c>
      <c r="B180" s="33">
        <f>Май!D180</f>
        <v>0</v>
      </c>
      <c r="C180" s="34">
        <f>Июнь!D180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Май!D181</f>
        <v>0</v>
      </c>
      <c r="C181" s="34">
        <f>Июнь!D181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Май!D182</f>
        <v>0</v>
      </c>
      <c r="C182" s="34">
        <f>Июнь!D182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Май!D183</f>
        <v>0</v>
      </c>
      <c r="C183" s="34">
        <f>Июнь!D183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Май!D184</f>
        <v>0</v>
      </c>
      <c r="C184" s="34">
        <f>Июнь!D184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Май!D185</f>
        <v>0</v>
      </c>
      <c r="C185" s="34">
        <f>Июнь!D185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Май!D186</f>
        <v>0</v>
      </c>
      <c r="C186" s="34">
        <f>Июнь!D186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Май!D187</f>
        <v>0</v>
      </c>
      <c r="C187" s="34">
        <f>Июнь!D187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Май!D188</f>
        <v>0</v>
      </c>
      <c r="C188" s="34">
        <f>Июнь!D188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Май!D189</f>
        <v>0</v>
      </c>
      <c r="C189" s="34">
        <f>Июнь!D189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Май!D190</f>
        <v>0</v>
      </c>
      <c r="C190" s="34">
        <f>Июнь!D190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Май!D191</f>
        <v>0</v>
      </c>
      <c r="C191" s="34">
        <f>Июнь!D191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Май!D192</f>
        <v>0</v>
      </c>
      <c r="C192" s="34">
        <f>Июнь!D192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Май!D193</f>
        <v>0</v>
      </c>
      <c r="C193" s="34">
        <f>Июнь!D193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Май!D194</f>
        <v>0</v>
      </c>
      <c r="C194" s="34">
        <f>Июнь!D194</f>
        <v>0</v>
      </c>
      <c r="D194" s="48"/>
      <c r="E194" s="34">
        <f t="shared" ref="E194:E246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Май!D195</f>
        <v>0</v>
      </c>
      <c r="C195" s="34">
        <f>Июнь!D195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Май!D196</f>
        <v>0</v>
      </c>
      <c r="C196" s="34">
        <f>Июнь!D196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Май!D197</f>
        <v>0</v>
      </c>
      <c r="C197" s="34">
        <f>Июнь!D197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Май!D198</f>
        <v>0</v>
      </c>
      <c r="C198" s="34">
        <f>Июнь!D198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Май!D199</f>
        <v>0</v>
      </c>
      <c r="C199" s="34">
        <f>Июнь!D199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Май!D200</f>
        <v>0</v>
      </c>
      <c r="C200" s="34">
        <f>Июнь!D200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Май!D201</f>
        <v>0</v>
      </c>
      <c r="C201" s="34">
        <f>Июнь!D201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Май!D202</f>
        <v>0</v>
      </c>
      <c r="C202" s="34">
        <f>Июнь!D202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Май!D203</f>
        <v>0</v>
      </c>
      <c r="C203" s="34">
        <f>Июнь!D203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Май!D204</f>
        <v>0</v>
      </c>
      <c r="C204" s="34">
        <f>Июнь!D204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Май!D205</f>
        <v>0</v>
      </c>
      <c r="C205" s="34">
        <f>Июнь!D205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Май!D206</f>
        <v>0</v>
      </c>
      <c r="C206" s="34">
        <f>Июнь!D206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Май!D207</f>
        <v>0</v>
      </c>
      <c r="C207" s="34">
        <f>Июнь!D207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Май!D208</f>
        <v>0</v>
      </c>
      <c r="C208" s="34">
        <f>Июнь!D208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Май!D209</f>
        <v>0</v>
      </c>
      <c r="C209" s="34">
        <f>Июнь!D209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Май!D210</f>
        <v>0</v>
      </c>
      <c r="C210" s="34">
        <f>Июнь!D210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Май!D211</f>
        <v>0</v>
      </c>
      <c r="C211" s="34">
        <f>Июнь!D211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Май!D212</f>
        <v>0</v>
      </c>
      <c r="C212" s="34">
        <f>Июнь!D212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Май!D213</f>
        <v>0</v>
      </c>
      <c r="C213" s="34">
        <f>Июнь!D213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Май!D214</f>
        <v>0</v>
      </c>
      <c r="C214" s="34">
        <f>Июнь!D214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Май!D215</f>
        <v>0</v>
      </c>
      <c r="C215" s="34">
        <f>Июнь!D215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Май!D216</f>
        <v>0</v>
      </c>
      <c r="C216" s="34">
        <f>Июнь!D216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Май!D217</f>
        <v>0</v>
      </c>
      <c r="C217" s="34">
        <f>Июнь!D217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Май!D218</f>
        <v>0</v>
      </c>
      <c r="C218" s="34">
        <f>Июнь!D218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Май!D219</f>
        <v>0</v>
      </c>
      <c r="C219" s="34">
        <f>Июнь!D219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Май!D220</f>
        <v>0</v>
      </c>
      <c r="C220" s="56">
        <f>Июнь!D220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Май!D221</f>
        <v>0</v>
      </c>
      <c r="C221" s="56">
        <f>Июнь!D221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Май!D222</f>
        <v>0</v>
      </c>
      <c r="C222" s="56">
        <f>Июнь!D222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Май!D223</f>
        <v>0</v>
      </c>
      <c r="C223" s="56">
        <f>Июнь!D223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Май!D224</f>
        <v>0</v>
      </c>
      <c r="C224" s="56">
        <f>Июнь!D224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Май!D225</f>
        <v>0</v>
      </c>
      <c r="C225" s="56">
        <f>Июнь!D225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Май!D226</f>
        <v>0</v>
      </c>
      <c r="C226" s="56">
        <f>Июнь!D226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Май!D227</f>
        <v>0</v>
      </c>
      <c r="C227" s="56">
        <f>Июнь!D227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Май!D228</f>
        <v>0</v>
      </c>
      <c r="C228" s="56">
        <f>Июнь!D228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Май!D229</f>
        <v>0</v>
      </c>
      <c r="C229" s="56">
        <f>Июнь!D229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Май!D230</f>
        <v>0</v>
      </c>
      <c r="C230" s="56">
        <f>Июнь!D230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Май!D231</f>
        <v>0</v>
      </c>
      <c r="C231" s="56">
        <f>Июнь!D231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Май!D232</f>
        <v>0</v>
      </c>
      <c r="C232" s="56">
        <f>Июнь!D232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Май!D233</f>
        <v>0</v>
      </c>
      <c r="C233" s="56">
        <f>Июнь!D233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Май!D234</f>
        <v>0</v>
      </c>
      <c r="C234" s="56">
        <f>Июнь!D234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Май!D235</f>
        <v>0</v>
      </c>
      <c r="C235" s="56">
        <f>Июнь!D235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Май!D236</f>
        <v>0</v>
      </c>
      <c r="C236" s="56">
        <f>Июнь!D236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Май!D237</f>
        <v>0</v>
      </c>
      <c r="C237" s="56">
        <f>Июнь!D237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Май!D238</f>
        <v>0</v>
      </c>
      <c r="C238" s="56">
        <f>Июнь!D238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Май!D239</f>
        <v>0</v>
      </c>
      <c r="C239" s="56">
        <f>Июнь!D239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Май!D240</f>
        <v>0</v>
      </c>
      <c r="C240" s="56">
        <f>Июнь!D240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Май!D241</f>
        <v>0</v>
      </c>
      <c r="C241" s="56">
        <f>Июнь!D241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Май!D242</f>
        <v>0</v>
      </c>
      <c r="C242" s="56">
        <f>Июнь!D242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Май!D243</f>
        <v>0</v>
      </c>
      <c r="C243" s="56">
        <f>Июнь!D243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Май!D244</f>
        <v>0</v>
      </c>
      <c r="C244" s="56">
        <f>Июнь!D244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Май!D245</f>
        <v>0</v>
      </c>
      <c r="C245" s="60">
        <f>Июнь!D245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Май!D246</f>
        <v>0</v>
      </c>
      <c r="C246" s="60">
        <f>Июнь!D246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Май!D247</f>
        <v>0</v>
      </c>
      <c r="C247" s="41">
        <f>Июнь!D247</f>
        <v>0</v>
      </c>
      <c r="D247" s="61"/>
      <c r="E247" s="41">
        <f>D247-C247</f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Май!D248</f>
        <v>20899</v>
      </c>
      <c r="C248" s="44">
        <f>Июнь!D248</f>
        <v>21371</v>
      </c>
      <c r="D248" s="64">
        <v>21902</v>
      </c>
      <c r="E248" s="44">
        <f>D248-C248</f>
        <v>531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10" t="s">
        <v>36</v>
      </c>
      <c r="C256" s="110" t="s">
        <v>35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Июнь!C258</f>
        <v>12175.6</v>
      </c>
      <c r="C258" s="122">
        <v>12294.2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974048</v>
      </c>
      <c r="C259" s="112">
        <f>C258*80</f>
        <v>983536</v>
      </c>
      <c r="D259" s="109">
        <f>C259-B259</f>
        <v>9488</v>
      </c>
      <c r="E259" s="9">
        <f>SUM(E196:E246)</f>
        <v>0</v>
      </c>
      <c r="F259" s="147"/>
      <c r="G259" s="148"/>
      <c r="H259" s="10">
        <f>D259-E259-D261</f>
        <v>9449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Июнь!C261</f>
        <v>7118</v>
      </c>
      <c r="C261" s="123">
        <v>7157</v>
      </c>
      <c r="D261" s="119">
        <f>C261-B261</f>
        <v>39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2</v>
      </c>
      <c r="B263" s="111">
        <f>Июнь!C263</f>
        <v>16927.900000000001</v>
      </c>
      <c r="C263" s="122">
        <v>17105.099999999999</v>
      </c>
      <c r="D263" s="118"/>
      <c r="E263" s="83"/>
      <c r="F263" s="87" t="s">
        <v>65</v>
      </c>
      <c r="G263" s="135">
        <v>6</v>
      </c>
      <c r="H263" s="85"/>
    </row>
    <row r="264" spans="1:8" ht="15.75" thickBot="1" x14ac:dyDescent="0.25">
      <c r="A264" s="106"/>
      <c r="B264" s="115">
        <f>B263*60</f>
        <v>1015674.0000000001</v>
      </c>
      <c r="C264" s="115">
        <f>C263*60</f>
        <v>1026305.9999999999</v>
      </c>
      <c r="D264" s="109">
        <f>C264-B264</f>
        <v>10631.999999999767</v>
      </c>
      <c r="E264" s="84">
        <f>SUM(E2:E53,E55:E63,E167:E171,E179,E247)</f>
        <v>-3427</v>
      </c>
      <c r="F264" s="151">
        <f>(4*0.25+7*0.06)*G263*30</f>
        <v>255.6</v>
      </c>
      <c r="G264" s="152"/>
      <c r="H264" s="86">
        <f>D264-E264-F264</f>
        <v>13803.399999999767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Июнь!C266</f>
        <v>48022.400000000001</v>
      </c>
      <c r="C266" s="122">
        <v>48465.2</v>
      </c>
      <c r="D266" s="118"/>
      <c r="E266" s="83"/>
      <c r="F266" s="87" t="s">
        <v>66</v>
      </c>
      <c r="G266" s="135">
        <v>6</v>
      </c>
      <c r="H266" s="85"/>
    </row>
    <row r="267" spans="1:8" ht="15.75" thickBot="1" x14ac:dyDescent="0.25">
      <c r="A267" s="106"/>
      <c r="B267" s="115">
        <f>B266*30</f>
        <v>1440672</v>
      </c>
      <c r="C267" s="115">
        <f>C266*30</f>
        <v>1453956</v>
      </c>
      <c r="D267" s="109">
        <f>C267-B267</f>
        <v>13284</v>
      </c>
      <c r="E267" s="84">
        <f>SUM(E54,E64:E166,E248)</f>
        <v>12503</v>
      </c>
      <c r="F267" s="151">
        <f>(8*0.25+7*0.06)*G266*30</f>
        <v>435.59999999999997</v>
      </c>
      <c r="G267" s="152"/>
      <c r="H267" s="86">
        <f>D267-E267-F267</f>
        <v>345.40000000000003</v>
      </c>
    </row>
    <row r="268" spans="1:8" ht="15.75" thickBot="1" x14ac:dyDescent="0.25">
      <c r="A268" s="11"/>
      <c r="B268" s="116"/>
      <c r="C268" s="116"/>
      <c r="D268" s="119">
        <f>D259+D264+D267</f>
        <v>33403.999999999767</v>
      </c>
      <c r="E268" s="14">
        <f>E259+E264+E267</f>
        <v>9076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Июнь!C271</f>
        <v>4414.6099999999997</v>
      </c>
      <c r="C271" s="124">
        <v>4447.12</v>
      </c>
      <c r="D271" s="120"/>
      <c r="E271" s="143">
        <v>1730.9760000000001</v>
      </c>
      <c r="F271" s="1"/>
      <c r="G271" s="1"/>
      <c r="H271" s="1"/>
    </row>
    <row r="272" spans="1:8" ht="15.75" thickBot="1" x14ac:dyDescent="0.25">
      <c r="A272" s="108"/>
      <c r="B272" s="115">
        <f>B271*800</f>
        <v>3531687.9999999995</v>
      </c>
      <c r="C272" s="115">
        <f>C271*800</f>
        <v>3557696</v>
      </c>
      <c r="D272" s="121">
        <f>C272-B272</f>
        <v>26008.000000000466</v>
      </c>
      <c r="E272" s="144">
        <f>E271*800-Июнь!E271*800</f>
        <v>25788</v>
      </c>
      <c r="F272" s="1"/>
      <c r="G272" s="1"/>
      <c r="H272" s="1"/>
    </row>
  </sheetData>
  <sheetProtection password="CF36" sheet="1" objects="1" scenarios="1"/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28999999999999998" right="0.18" top="0.23" bottom="0.22" header="0.22" footer="0.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72"/>
  <sheetViews>
    <sheetView workbookViewId="0">
      <pane ySplit="1" topLeftCell="A205" activePane="bottomLeft" state="frozen"/>
      <selection activeCell="L143" sqref="L143"/>
      <selection pane="bottomLeft" activeCell="H273" sqref="H273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6.7226562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36</v>
      </c>
      <c r="C1" s="2" t="s">
        <v>35</v>
      </c>
      <c r="D1" s="93" t="s">
        <v>34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Июнь!D2</f>
        <v>0</v>
      </c>
      <c r="C2" s="23">
        <f>Июль!D2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Июнь!D3</f>
        <v>245</v>
      </c>
      <c r="C3" s="27">
        <f>Июль!D3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Июнь!D4</f>
        <v>0</v>
      </c>
      <c r="C4" s="27">
        <f>Июль!D4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Июнь!D5</f>
        <v>42181</v>
      </c>
      <c r="C5" s="27">
        <f>Июль!D5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Июнь!D6</f>
        <v>36072</v>
      </c>
      <c r="C6" s="27">
        <f>Июль!D6</f>
        <v>36464</v>
      </c>
      <c r="D6" s="48">
        <v>36938</v>
      </c>
      <c r="E6" s="34">
        <f t="shared" si="0"/>
        <v>474</v>
      </c>
      <c r="F6" s="27"/>
      <c r="G6" s="49"/>
      <c r="H6" s="51"/>
    </row>
    <row r="7" spans="1:8" x14ac:dyDescent="0.2">
      <c r="A7" s="31">
        <v>7.8</v>
      </c>
      <c r="B7" s="26">
        <f>Июнь!D7</f>
        <v>89547</v>
      </c>
      <c r="C7" s="27">
        <f>Июль!D7</f>
        <v>89886</v>
      </c>
      <c r="D7" s="48">
        <v>90247</v>
      </c>
      <c r="E7" s="34">
        <f t="shared" si="0"/>
        <v>361</v>
      </c>
      <c r="F7" s="27"/>
      <c r="G7" s="49"/>
      <c r="H7" s="51"/>
    </row>
    <row r="8" spans="1:8" x14ac:dyDescent="0.2">
      <c r="A8" s="32">
        <v>9.1</v>
      </c>
      <c r="B8" s="26">
        <f>Июнь!D8</f>
        <v>21918</v>
      </c>
      <c r="C8" s="27">
        <f>Июль!D8</f>
        <v>8830</v>
      </c>
      <c r="D8" s="48">
        <v>9319</v>
      </c>
      <c r="E8" s="34">
        <f t="shared" si="0"/>
        <v>489</v>
      </c>
      <c r="F8" s="27"/>
      <c r="G8" s="49"/>
      <c r="H8" s="51"/>
    </row>
    <row r="9" spans="1:8" x14ac:dyDescent="0.2">
      <c r="A9" s="126">
        <v>11</v>
      </c>
      <c r="B9" s="33">
        <f>Июнь!D9</f>
        <v>1759</v>
      </c>
      <c r="C9" s="34">
        <f>Июль!D9</f>
        <v>1976</v>
      </c>
      <c r="D9" s="48">
        <v>2144</v>
      </c>
      <c r="E9" s="34">
        <f t="shared" si="0"/>
        <v>168</v>
      </c>
      <c r="F9" s="34"/>
      <c r="G9" s="50"/>
      <c r="H9" s="51"/>
    </row>
    <row r="10" spans="1:8" x14ac:dyDescent="0.2">
      <c r="A10" s="31">
        <v>12.13</v>
      </c>
      <c r="B10" s="33">
        <f>Июнь!D10</f>
        <v>46039</v>
      </c>
      <c r="C10" s="34">
        <f>Июль!D10</f>
        <v>46428</v>
      </c>
      <c r="D10" s="48">
        <v>46903</v>
      </c>
      <c r="E10" s="34">
        <f t="shared" si="0"/>
        <v>475</v>
      </c>
      <c r="F10" s="34"/>
      <c r="G10" s="50"/>
      <c r="H10" s="51"/>
    </row>
    <row r="11" spans="1:8" x14ac:dyDescent="0.2">
      <c r="A11" s="25">
        <v>14.15</v>
      </c>
      <c r="B11" s="33">
        <f>Июнь!D11</f>
        <v>9310</v>
      </c>
      <c r="C11" s="34">
        <f>Июль!D11</f>
        <v>9558</v>
      </c>
      <c r="D11" s="48">
        <v>10021</v>
      </c>
      <c r="E11" s="34">
        <f t="shared" si="0"/>
        <v>463</v>
      </c>
      <c r="F11" s="27"/>
      <c r="G11" s="49"/>
      <c r="H11" s="51"/>
    </row>
    <row r="12" spans="1:8" x14ac:dyDescent="0.2">
      <c r="A12" s="25">
        <v>16</v>
      </c>
      <c r="B12" s="33">
        <f>Июнь!D12</f>
        <v>3861</v>
      </c>
      <c r="C12" s="34">
        <f>Июль!D12</f>
        <v>3944</v>
      </c>
      <c r="D12" s="48">
        <v>4035</v>
      </c>
      <c r="E12" s="34">
        <f t="shared" si="0"/>
        <v>91</v>
      </c>
      <c r="F12" s="27"/>
      <c r="G12" s="49"/>
      <c r="H12" s="51"/>
    </row>
    <row r="13" spans="1:8" x14ac:dyDescent="0.2">
      <c r="A13" s="28">
        <v>17</v>
      </c>
      <c r="B13" s="33">
        <f>Июнь!D13</f>
        <v>0</v>
      </c>
      <c r="C13" s="34">
        <f>Июль!D13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Июнь!D14</f>
        <v>0</v>
      </c>
      <c r="C14" s="34">
        <f>Июль!D14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Июнь!D15</f>
        <v>629</v>
      </c>
      <c r="C15" s="34">
        <f>Июль!D15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Июнь!D16</f>
        <v>8021</v>
      </c>
      <c r="C16" s="34">
        <f>Июль!D16</f>
        <v>8155</v>
      </c>
      <c r="D16" s="48">
        <v>8360</v>
      </c>
      <c r="E16" s="34">
        <f t="shared" si="0"/>
        <v>205</v>
      </c>
      <c r="F16" s="27"/>
      <c r="G16" s="49"/>
      <c r="H16" s="51"/>
    </row>
    <row r="17" spans="1:8" x14ac:dyDescent="0.2">
      <c r="A17" s="31">
        <v>21.22</v>
      </c>
      <c r="B17" s="33">
        <f>Июнь!D17</f>
        <v>10046</v>
      </c>
      <c r="C17" s="34">
        <f>Июль!D17</f>
        <v>10270</v>
      </c>
      <c r="D17" s="48">
        <v>10511</v>
      </c>
      <c r="E17" s="34">
        <f t="shared" si="0"/>
        <v>241</v>
      </c>
      <c r="F17" s="34"/>
      <c r="G17" s="50"/>
      <c r="H17" s="51"/>
    </row>
    <row r="18" spans="1:8" x14ac:dyDescent="0.2">
      <c r="A18" s="25">
        <v>23</v>
      </c>
      <c r="B18" s="33">
        <f>Июнь!D18</f>
        <v>3838</v>
      </c>
      <c r="C18" s="34">
        <f>Июль!D18</f>
        <v>3956</v>
      </c>
      <c r="D18" s="48">
        <v>4077</v>
      </c>
      <c r="E18" s="34">
        <f t="shared" si="0"/>
        <v>121</v>
      </c>
      <c r="F18" s="27"/>
      <c r="G18" s="49"/>
      <c r="H18" s="51"/>
    </row>
    <row r="19" spans="1:8" x14ac:dyDescent="0.2">
      <c r="A19" s="25">
        <v>24</v>
      </c>
      <c r="B19" s="33">
        <f>Июнь!D19</f>
        <v>50688</v>
      </c>
      <c r="C19" s="34">
        <f>Июль!D19</f>
        <v>50931</v>
      </c>
      <c r="D19" s="48">
        <v>51235</v>
      </c>
      <c r="E19" s="34">
        <f t="shared" si="0"/>
        <v>304</v>
      </c>
      <c r="F19" s="27"/>
      <c r="G19" s="49"/>
      <c r="H19" s="51"/>
    </row>
    <row r="20" spans="1:8" x14ac:dyDescent="0.2">
      <c r="A20" s="28">
        <v>25</v>
      </c>
      <c r="B20" s="33">
        <f>Июнь!D20</f>
        <v>0</v>
      </c>
      <c r="C20" s="34">
        <f>Июль!D20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Июнь!D21</f>
        <v>1877</v>
      </c>
      <c r="C21" s="34">
        <f>Июль!D21</f>
        <v>2057</v>
      </c>
      <c r="D21" s="48">
        <v>2299</v>
      </c>
      <c r="E21" s="34">
        <f t="shared" si="0"/>
        <v>242</v>
      </c>
      <c r="F21" s="27"/>
      <c r="G21" s="49"/>
      <c r="H21" s="51"/>
    </row>
    <row r="22" spans="1:8" x14ac:dyDescent="0.2">
      <c r="A22" s="28">
        <v>27</v>
      </c>
      <c r="B22" s="33">
        <f>Июнь!D22</f>
        <v>0</v>
      </c>
      <c r="C22" s="34">
        <f>Июль!D22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Июнь!D23</f>
        <v>37467</v>
      </c>
      <c r="C23" s="34">
        <f>Июль!D23</f>
        <v>37872</v>
      </c>
      <c r="D23" s="48">
        <v>38209</v>
      </c>
      <c r="E23" s="34">
        <f t="shared" si="0"/>
        <v>337</v>
      </c>
      <c r="F23" s="27"/>
      <c r="G23" s="49"/>
      <c r="H23" s="51"/>
    </row>
    <row r="24" spans="1:8" x14ac:dyDescent="0.2">
      <c r="A24" s="25">
        <v>30</v>
      </c>
      <c r="B24" s="33">
        <f>Июнь!D24</f>
        <v>2587</v>
      </c>
      <c r="C24" s="34">
        <f>Июль!D24</f>
        <v>2647</v>
      </c>
      <c r="D24" s="48">
        <v>2733</v>
      </c>
      <c r="E24" s="34">
        <f t="shared" si="0"/>
        <v>86</v>
      </c>
      <c r="F24" s="27"/>
      <c r="G24" s="49"/>
      <c r="H24" s="51"/>
    </row>
    <row r="25" spans="1:8" x14ac:dyDescent="0.2">
      <c r="A25" s="25">
        <v>31</v>
      </c>
      <c r="B25" s="33">
        <f>Июнь!D25</f>
        <v>88</v>
      </c>
      <c r="C25" s="34">
        <f>Июль!D25</f>
        <v>89</v>
      </c>
      <c r="D25" s="48">
        <v>91</v>
      </c>
      <c r="E25" s="34">
        <f t="shared" si="0"/>
        <v>2</v>
      </c>
      <c r="F25" s="27"/>
      <c r="G25" s="49"/>
      <c r="H25" s="51"/>
    </row>
    <row r="26" spans="1:8" x14ac:dyDescent="0.2">
      <c r="A26" s="25">
        <v>32</v>
      </c>
      <c r="B26" s="33">
        <f>Июнь!D26</f>
        <v>5207</v>
      </c>
      <c r="C26" s="34">
        <f>Июль!D26</f>
        <v>5262</v>
      </c>
      <c r="D26" s="48">
        <v>5325</v>
      </c>
      <c r="E26" s="34">
        <f t="shared" si="0"/>
        <v>63</v>
      </c>
      <c r="F26" s="27"/>
      <c r="G26" s="49"/>
      <c r="H26" s="51"/>
    </row>
    <row r="27" spans="1:8" x14ac:dyDescent="0.2">
      <c r="A27" s="28">
        <v>33</v>
      </c>
      <c r="B27" s="33">
        <f>Июнь!D27</f>
        <v>0</v>
      </c>
      <c r="C27" s="34">
        <f>Июль!D27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Июнь!D28</f>
        <v>2635</v>
      </c>
      <c r="C28" s="34">
        <f>Июль!D28</f>
        <v>3011</v>
      </c>
      <c r="D28" s="48">
        <v>3117</v>
      </c>
      <c r="E28" s="34">
        <f t="shared" si="0"/>
        <v>106</v>
      </c>
      <c r="F28" s="27"/>
      <c r="G28" s="49"/>
      <c r="H28" s="51"/>
    </row>
    <row r="29" spans="1:8" x14ac:dyDescent="0.2">
      <c r="A29" s="28">
        <v>35</v>
      </c>
      <c r="B29" s="33">
        <f>Июнь!D29</f>
        <v>0</v>
      </c>
      <c r="C29" s="34">
        <f>Июль!D29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Июнь!D30</f>
        <v>4023</v>
      </c>
      <c r="C30" s="34">
        <f>Июль!D30</f>
        <v>4123</v>
      </c>
      <c r="D30" s="48">
        <v>4246</v>
      </c>
      <c r="E30" s="34">
        <f t="shared" si="0"/>
        <v>123</v>
      </c>
      <c r="F30" s="27"/>
      <c r="G30" s="49"/>
      <c r="H30" s="51"/>
    </row>
    <row r="31" spans="1:8" x14ac:dyDescent="0.2">
      <c r="A31" s="25">
        <v>37</v>
      </c>
      <c r="B31" s="33">
        <f>Июнь!D31</f>
        <v>15231</v>
      </c>
      <c r="C31" s="34">
        <f>Июль!D31</f>
        <v>15468</v>
      </c>
      <c r="D31" s="48">
        <v>15552</v>
      </c>
      <c r="E31" s="34">
        <f t="shared" si="0"/>
        <v>84</v>
      </c>
      <c r="F31" s="27"/>
      <c r="G31" s="49"/>
      <c r="H31" s="51"/>
    </row>
    <row r="32" spans="1:8" x14ac:dyDescent="0.2">
      <c r="A32" s="25">
        <v>38</v>
      </c>
      <c r="B32" s="33">
        <f>Июнь!D32</f>
        <v>766</v>
      </c>
      <c r="C32" s="34">
        <f>Июль!D32</f>
        <v>804</v>
      </c>
      <c r="D32" s="48">
        <v>853</v>
      </c>
      <c r="E32" s="34">
        <f t="shared" si="0"/>
        <v>49</v>
      </c>
      <c r="F32" s="27"/>
      <c r="G32" s="49"/>
      <c r="H32" s="51"/>
    </row>
    <row r="33" spans="1:8" x14ac:dyDescent="0.2">
      <c r="A33" s="72">
        <v>39.4</v>
      </c>
      <c r="B33" s="33">
        <f>Июнь!D33</f>
        <v>59532</v>
      </c>
      <c r="C33" s="34">
        <f>Июль!D33</f>
        <v>59655</v>
      </c>
      <c r="D33" s="48">
        <v>59825</v>
      </c>
      <c r="E33" s="34">
        <f t="shared" si="0"/>
        <v>170</v>
      </c>
      <c r="F33" s="34"/>
      <c r="G33" s="50"/>
      <c r="H33" s="51"/>
    </row>
    <row r="34" spans="1:8" x14ac:dyDescent="0.2">
      <c r="A34" s="35" t="s">
        <v>8</v>
      </c>
      <c r="B34" s="33">
        <f>Июнь!D34</f>
        <v>21184</v>
      </c>
      <c r="C34" s="34">
        <f>Июль!D34</f>
        <v>21636</v>
      </c>
      <c r="D34" s="48">
        <v>22219</v>
      </c>
      <c r="E34" s="34">
        <f t="shared" si="0"/>
        <v>583</v>
      </c>
      <c r="F34" s="52"/>
      <c r="G34" s="53"/>
      <c r="H34" s="54"/>
    </row>
    <row r="35" spans="1:8" x14ac:dyDescent="0.2">
      <c r="A35" s="25">
        <v>44</v>
      </c>
      <c r="B35" s="33">
        <f>Июнь!D35</f>
        <v>1276</v>
      </c>
      <c r="C35" s="34">
        <f>Июль!D35</f>
        <v>1353</v>
      </c>
      <c r="D35" s="48">
        <v>1421</v>
      </c>
      <c r="E35" s="34">
        <f t="shared" si="0"/>
        <v>68</v>
      </c>
      <c r="F35" s="27"/>
      <c r="G35" s="49"/>
      <c r="H35" s="90"/>
    </row>
    <row r="36" spans="1:8" x14ac:dyDescent="0.2">
      <c r="A36" s="25">
        <v>45</v>
      </c>
      <c r="B36" s="33">
        <f>Июнь!D36</f>
        <v>1678</v>
      </c>
      <c r="C36" s="34">
        <f>Июль!D36</f>
        <v>1819</v>
      </c>
      <c r="D36" s="48">
        <v>1975</v>
      </c>
      <c r="E36" s="34">
        <f t="shared" si="0"/>
        <v>156</v>
      </c>
      <c r="F36" s="27"/>
      <c r="G36" s="49"/>
      <c r="H36" s="51"/>
    </row>
    <row r="37" spans="1:8" x14ac:dyDescent="0.2">
      <c r="A37" s="25">
        <v>46</v>
      </c>
      <c r="B37" s="33">
        <f>Июнь!D37</f>
        <v>6088</v>
      </c>
      <c r="C37" s="34">
        <f>Июль!D37</f>
        <v>6164</v>
      </c>
      <c r="D37" s="48">
        <v>6221</v>
      </c>
      <c r="E37" s="34">
        <f t="shared" si="0"/>
        <v>57</v>
      </c>
      <c r="F37" s="27"/>
      <c r="G37" s="49"/>
      <c r="H37" s="51"/>
    </row>
    <row r="38" spans="1:8" x14ac:dyDescent="0.2">
      <c r="A38" s="35" t="s">
        <v>9</v>
      </c>
      <c r="B38" s="33">
        <f>Июнь!D38</f>
        <v>30892</v>
      </c>
      <c r="C38" s="34">
        <f>Июль!D38</f>
        <v>31207</v>
      </c>
      <c r="D38" s="48">
        <v>31623</v>
      </c>
      <c r="E38" s="34">
        <f t="shared" si="0"/>
        <v>416</v>
      </c>
      <c r="F38" s="27"/>
      <c r="G38" s="49"/>
      <c r="H38" s="51"/>
    </row>
    <row r="39" spans="1:8" x14ac:dyDescent="0.2">
      <c r="A39" s="25">
        <v>50.51</v>
      </c>
      <c r="B39" s="33">
        <f>Июнь!D39</f>
        <v>6374</v>
      </c>
      <c r="C39" s="34">
        <f>Июль!D39</f>
        <v>6517</v>
      </c>
      <c r="D39" s="48">
        <v>6790</v>
      </c>
      <c r="E39" s="34">
        <f t="shared" si="0"/>
        <v>273</v>
      </c>
      <c r="F39" s="27"/>
      <c r="G39" s="49"/>
      <c r="H39" s="51"/>
    </row>
    <row r="40" spans="1:8" x14ac:dyDescent="0.2">
      <c r="A40" s="126">
        <v>52</v>
      </c>
      <c r="B40" s="33">
        <f>Июнь!D40</f>
        <v>9855</v>
      </c>
      <c r="C40" s="34">
        <f>Июль!D40</f>
        <v>10092</v>
      </c>
      <c r="D40" s="48">
        <v>10371</v>
      </c>
      <c r="E40" s="34">
        <f t="shared" si="0"/>
        <v>279</v>
      </c>
      <c r="F40" s="34"/>
      <c r="G40" s="50"/>
      <c r="H40" s="51"/>
    </row>
    <row r="41" spans="1:8" x14ac:dyDescent="0.2">
      <c r="A41" s="78" t="s">
        <v>7</v>
      </c>
      <c r="B41" s="33">
        <f>Июнь!D41</f>
        <v>1341</v>
      </c>
      <c r="C41" s="34">
        <f>Июль!D41</f>
        <v>1555</v>
      </c>
      <c r="D41" s="48">
        <v>1793</v>
      </c>
      <c r="E41" s="34">
        <f t="shared" si="0"/>
        <v>238</v>
      </c>
      <c r="F41" s="34"/>
      <c r="G41" s="50"/>
      <c r="H41" s="51"/>
    </row>
    <row r="42" spans="1:8" x14ac:dyDescent="0.2">
      <c r="A42" s="25">
        <v>57</v>
      </c>
      <c r="B42" s="33">
        <f>Июнь!D42</f>
        <v>2</v>
      </c>
      <c r="C42" s="34">
        <f>Июль!D42</f>
        <v>3</v>
      </c>
      <c r="D42" s="48">
        <v>3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Июнь!D43</f>
        <v>6</v>
      </c>
      <c r="C43" s="34">
        <f>Июль!D43</f>
        <v>10</v>
      </c>
      <c r="D43" s="48">
        <v>10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Июнь!D44</f>
        <v>0</v>
      </c>
      <c r="C44" s="34">
        <f>Июль!D44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Июнь!D45</f>
        <v>6220</v>
      </c>
      <c r="C45" s="34">
        <f>Июль!D45</f>
        <v>6564</v>
      </c>
      <c r="D45" s="48">
        <v>6917</v>
      </c>
      <c r="E45" s="34">
        <f t="shared" si="0"/>
        <v>353</v>
      </c>
      <c r="F45" s="27"/>
      <c r="G45" s="49"/>
      <c r="H45" s="51"/>
    </row>
    <row r="46" spans="1:8" x14ac:dyDescent="0.2">
      <c r="A46" s="25">
        <v>62</v>
      </c>
      <c r="B46" s="33">
        <f>Июнь!D46</f>
        <v>7253</v>
      </c>
      <c r="C46" s="34">
        <f>Июль!D46</f>
        <v>7717</v>
      </c>
      <c r="D46" s="48">
        <v>8138</v>
      </c>
      <c r="E46" s="34">
        <f t="shared" si="0"/>
        <v>421</v>
      </c>
      <c r="F46" s="27"/>
      <c r="G46" s="49"/>
      <c r="H46" s="51"/>
    </row>
    <row r="47" spans="1:8" x14ac:dyDescent="0.2">
      <c r="A47" s="28">
        <v>63</v>
      </c>
      <c r="B47" s="33">
        <f>Июнь!D47</f>
        <v>0</v>
      </c>
      <c r="C47" s="34">
        <f>Июль!D47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Июнь!D48</f>
        <v>0</v>
      </c>
      <c r="C48" s="34">
        <f>Июль!D48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Июнь!D49</f>
        <v>0</v>
      </c>
      <c r="C49" s="34">
        <f>Июль!D49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Июнь!D50</f>
        <v>6202</v>
      </c>
      <c r="C50" s="34">
        <f>Июль!D50</f>
        <v>6321</v>
      </c>
      <c r="D50" s="48">
        <v>6444</v>
      </c>
      <c r="E50" s="34">
        <f t="shared" si="0"/>
        <v>123</v>
      </c>
      <c r="F50" s="27"/>
      <c r="G50" s="49"/>
      <c r="H50" s="51"/>
    </row>
    <row r="51" spans="1:8" x14ac:dyDescent="0.2">
      <c r="A51" s="25">
        <v>67</v>
      </c>
      <c r="B51" s="33">
        <f>Июнь!D51</f>
        <v>1535</v>
      </c>
      <c r="C51" s="34">
        <f>Июль!D51</f>
        <v>1545</v>
      </c>
      <c r="D51" s="48">
        <v>1551</v>
      </c>
      <c r="E51" s="34">
        <f t="shared" si="0"/>
        <v>6</v>
      </c>
      <c r="F51" s="27"/>
      <c r="G51" s="49"/>
      <c r="H51" s="51"/>
    </row>
    <row r="52" spans="1:8" x14ac:dyDescent="0.2">
      <c r="A52" s="25">
        <v>68</v>
      </c>
      <c r="B52" s="33">
        <f>Июнь!D52</f>
        <v>8814</v>
      </c>
      <c r="C52" s="34">
        <f>Июль!D52</f>
        <v>9041</v>
      </c>
      <c r="D52" s="48">
        <v>9187</v>
      </c>
      <c r="E52" s="34">
        <f t="shared" si="0"/>
        <v>146</v>
      </c>
      <c r="F52" s="27"/>
      <c r="G52" s="49"/>
      <c r="H52" s="51"/>
    </row>
    <row r="53" spans="1:8" x14ac:dyDescent="0.2">
      <c r="A53" s="25">
        <v>69</v>
      </c>
      <c r="B53" s="33">
        <f>Июнь!D53</f>
        <v>3505</v>
      </c>
      <c r="C53" s="34">
        <f>Июль!D53</f>
        <v>3578</v>
      </c>
      <c r="D53" s="48">
        <v>3651</v>
      </c>
      <c r="E53" s="34">
        <f t="shared" si="0"/>
        <v>73</v>
      </c>
      <c r="F53" s="27"/>
      <c r="G53" s="49"/>
      <c r="H53" s="51"/>
    </row>
    <row r="54" spans="1:8" x14ac:dyDescent="0.2">
      <c r="A54" s="35" t="s">
        <v>15</v>
      </c>
      <c r="B54" s="33">
        <f>Июнь!D54</f>
        <v>64200</v>
      </c>
      <c r="C54" s="34">
        <f>Июль!D54</f>
        <v>64250</v>
      </c>
      <c r="D54" s="48">
        <v>64300</v>
      </c>
      <c r="E54" s="34">
        <f t="shared" si="0"/>
        <v>50</v>
      </c>
      <c r="F54" s="27"/>
      <c r="G54" s="49"/>
      <c r="H54" s="51"/>
    </row>
    <row r="55" spans="1:8" x14ac:dyDescent="0.2">
      <c r="A55" s="35" t="s">
        <v>16</v>
      </c>
      <c r="B55" s="33">
        <f>Июнь!D55</f>
        <v>79</v>
      </c>
      <c r="C55" s="34">
        <f>Июль!D55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Июнь!D56</f>
        <v>13637</v>
      </c>
      <c r="C56" s="34">
        <f>Июль!D56</f>
        <v>13892</v>
      </c>
      <c r="D56" s="48">
        <v>14185</v>
      </c>
      <c r="E56" s="34">
        <f t="shared" si="0"/>
        <v>293</v>
      </c>
      <c r="F56" s="27"/>
      <c r="G56" s="49"/>
      <c r="H56" s="51"/>
    </row>
    <row r="57" spans="1:8" x14ac:dyDescent="0.2">
      <c r="A57" s="25">
        <v>71</v>
      </c>
      <c r="B57" s="33">
        <f>Июнь!D57</f>
        <v>535</v>
      </c>
      <c r="C57" s="34">
        <f>Июль!D57</f>
        <v>536</v>
      </c>
      <c r="D57" s="48">
        <v>543</v>
      </c>
      <c r="E57" s="34">
        <f t="shared" si="0"/>
        <v>7</v>
      </c>
      <c r="F57" s="27"/>
      <c r="G57" s="49"/>
      <c r="H57" s="51"/>
    </row>
    <row r="58" spans="1:8" x14ac:dyDescent="0.2">
      <c r="A58" s="25">
        <v>72</v>
      </c>
      <c r="B58" s="33">
        <f>Июнь!D58</f>
        <v>251</v>
      </c>
      <c r="C58" s="34">
        <f>Июль!D58</f>
        <v>260</v>
      </c>
      <c r="D58" s="48">
        <v>284</v>
      </c>
      <c r="E58" s="34">
        <f t="shared" si="0"/>
        <v>24</v>
      </c>
      <c r="F58" s="27"/>
      <c r="G58" s="49"/>
      <c r="H58" s="51"/>
    </row>
    <row r="59" spans="1:8" x14ac:dyDescent="0.2">
      <c r="A59" s="25">
        <v>73</v>
      </c>
      <c r="B59" s="33">
        <f>Июнь!D59</f>
        <v>5237</v>
      </c>
      <c r="C59" s="34">
        <f>Июль!D59</f>
        <v>5532</v>
      </c>
      <c r="D59" s="48">
        <v>5785</v>
      </c>
      <c r="E59" s="34">
        <f t="shared" si="0"/>
        <v>253</v>
      </c>
      <c r="F59" s="27"/>
      <c r="G59" s="49"/>
      <c r="H59" s="51"/>
    </row>
    <row r="60" spans="1:8" x14ac:dyDescent="0.2">
      <c r="A60" s="28">
        <v>74</v>
      </c>
      <c r="B60" s="33">
        <f>Июнь!D60</f>
        <v>0</v>
      </c>
      <c r="C60" s="34">
        <f>Июль!D60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Июнь!D61</f>
        <v>0</v>
      </c>
      <c r="C61" s="34">
        <f>Июль!D61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Июнь!D62</f>
        <v>1554</v>
      </c>
      <c r="C62" s="34">
        <f>Июль!D62</f>
        <v>1618</v>
      </c>
      <c r="D62" s="48">
        <v>1644</v>
      </c>
      <c r="E62" s="34">
        <f t="shared" si="0"/>
        <v>26</v>
      </c>
      <c r="F62" s="27"/>
      <c r="G62" s="49"/>
      <c r="H62" s="51"/>
    </row>
    <row r="63" spans="1:8" x14ac:dyDescent="0.2">
      <c r="A63" s="25">
        <v>77</v>
      </c>
      <c r="B63" s="33">
        <f>Июнь!D63</f>
        <v>42380</v>
      </c>
      <c r="C63" s="34">
        <f>Июль!D63</f>
        <v>42897</v>
      </c>
      <c r="D63" s="48">
        <v>43587</v>
      </c>
      <c r="E63" s="34">
        <f t="shared" si="0"/>
        <v>690</v>
      </c>
      <c r="F63" s="27"/>
      <c r="G63" s="49"/>
      <c r="H63" s="51"/>
    </row>
    <row r="64" spans="1:8" x14ac:dyDescent="0.2">
      <c r="A64" s="25">
        <v>78</v>
      </c>
      <c r="B64" s="33">
        <f>Июнь!D64</f>
        <v>34758</v>
      </c>
      <c r="C64" s="34">
        <f>Июль!D64</f>
        <v>34863</v>
      </c>
      <c r="D64" s="48">
        <v>35165</v>
      </c>
      <c r="E64" s="34">
        <f t="shared" si="0"/>
        <v>302</v>
      </c>
      <c r="F64" s="27"/>
      <c r="G64" s="49"/>
      <c r="H64" s="51"/>
    </row>
    <row r="65" spans="1:8" x14ac:dyDescent="0.2">
      <c r="A65" s="126">
        <v>79</v>
      </c>
      <c r="B65" s="33">
        <f>Июнь!D65</f>
        <v>33613</v>
      </c>
      <c r="C65" s="34">
        <f>Июль!D65</f>
        <v>34691</v>
      </c>
      <c r="D65" s="48">
        <v>35695</v>
      </c>
      <c r="E65" s="34">
        <f t="shared" si="0"/>
        <v>1004</v>
      </c>
      <c r="F65" s="27"/>
      <c r="G65" s="49"/>
      <c r="H65" s="51"/>
    </row>
    <row r="66" spans="1:8" x14ac:dyDescent="0.2">
      <c r="A66" s="28">
        <v>80</v>
      </c>
      <c r="B66" s="33">
        <f>Июнь!D66</f>
        <v>0</v>
      </c>
      <c r="C66" s="34">
        <f>Июль!D66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Июнь!D67</f>
        <v>27800</v>
      </c>
      <c r="C67" s="34">
        <f>Июль!D67</f>
        <v>28000</v>
      </c>
      <c r="D67" s="48">
        <v>28138</v>
      </c>
      <c r="E67" s="34">
        <f t="shared" si="1"/>
        <v>138</v>
      </c>
      <c r="F67" s="34"/>
      <c r="G67" s="50"/>
      <c r="H67" s="51"/>
    </row>
    <row r="68" spans="1:8" x14ac:dyDescent="0.2">
      <c r="A68" s="31">
        <v>82</v>
      </c>
      <c r="B68" s="33">
        <f>Июнь!D68</f>
        <v>3905</v>
      </c>
      <c r="C68" s="34">
        <f>Июль!D68</f>
        <v>4092</v>
      </c>
      <c r="D68" s="48">
        <v>4293</v>
      </c>
      <c r="E68" s="34">
        <f t="shared" si="1"/>
        <v>201</v>
      </c>
      <c r="F68" s="34"/>
      <c r="G68" s="50"/>
      <c r="H68" s="51"/>
    </row>
    <row r="69" spans="1:8" x14ac:dyDescent="0.2">
      <c r="A69" s="28">
        <v>83</v>
      </c>
      <c r="B69" s="33">
        <f>Июнь!D69</f>
        <v>0</v>
      </c>
      <c r="C69" s="34">
        <f>Июль!D69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Июнь!D70</f>
        <v>0</v>
      </c>
      <c r="C70" s="34">
        <f>Июль!D70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Июнь!D71</f>
        <v>0</v>
      </c>
      <c r="C71" s="34">
        <f>Июль!D71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Июнь!D72</f>
        <v>7594</v>
      </c>
      <c r="C72" s="34">
        <f>Июль!D72</f>
        <v>7688</v>
      </c>
      <c r="D72" s="48">
        <v>7830</v>
      </c>
      <c r="E72" s="34">
        <f t="shared" si="1"/>
        <v>142</v>
      </c>
      <c r="F72" s="27"/>
      <c r="G72" s="49"/>
      <c r="H72" s="51"/>
    </row>
    <row r="73" spans="1:8" x14ac:dyDescent="0.2">
      <c r="A73" s="25">
        <v>87</v>
      </c>
      <c r="B73" s="33">
        <f>Июнь!D73</f>
        <v>9941</v>
      </c>
      <c r="C73" s="34">
        <f>Июль!D73</f>
        <v>10014</v>
      </c>
      <c r="D73" s="48">
        <v>10047</v>
      </c>
      <c r="E73" s="34">
        <f t="shared" si="1"/>
        <v>33</v>
      </c>
      <c r="F73" s="27"/>
      <c r="G73" s="49"/>
      <c r="H73" s="51"/>
    </row>
    <row r="74" spans="1:8" x14ac:dyDescent="0.2">
      <c r="A74" s="25">
        <v>88.89</v>
      </c>
      <c r="B74" s="33">
        <f>Июнь!D74</f>
        <v>6752</v>
      </c>
      <c r="C74" s="34">
        <f>Июль!D74</f>
        <v>7285</v>
      </c>
      <c r="D74" s="48">
        <v>7525</v>
      </c>
      <c r="E74" s="34">
        <f t="shared" si="1"/>
        <v>240</v>
      </c>
      <c r="F74" s="27"/>
      <c r="G74" s="49"/>
      <c r="H74" s="51"/>
    </row>
    <row r="75" spans="1:8" x14ac:dyDescent="0.2">
      <c r="A75" s="25">
        <v>90</v>
      </c>
      <c r="B75" s="33">
        <f>Июнь!D75</f>
        <v>11167</v>
      </c>
      <c r="C75" s="34">
        <f>Июль!D75</f>
        <v>11436</v>
      </c>
      <c r="D75" s="48">
        <v>11831</v>
      </c>
      <c r="E75" s="34">
        <f t="shared" si="1"/>
        <v>395</v>
      </c>
      <c r="F75" s="27"/>
      <c r="G75" s="49"/>
      <c r="H75" s="51"/>
    </row>
    <row r="76" spans="1:8" x14ac:dyDescent="0.2">
      <c r="A76" s="25">
        <v>91</v>
      </c>
      <c r="B76" s="33">
        <f>Июнь!D76</f>
        <v>6401</v>
      </c>
      <c r="C76" s="34">
        <f>Июль!D76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Июнь!D77</f>
        <v>0</v>
      </c>
      <c r="C77" s="34">
        <f>Июль!D77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Июнь!D78</f>
        <v>0</v>
      </c>
      <c r="C78" s="34">
        <f>Июль!D78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Июнь!D79</f>
        <v>0</v>
      </c>
      <c r="C79" s="34">
        <f>Июль!D79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Июнь!D80</f>
        <v>0</v>
      </c>
      <c r="C80" s="34">
        <f>Июль!D80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Июнь!D81</f>
        <v>0</v>
      </c>
      <c r="C81" s="34">
        <f>Июль!D81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Июнь!D82</f>
        <v>2.5</v>
      </c>
      <c r="C82" s="34">
        <f>Июль!D82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Июнь!D83</f>
        <v>0</v>
      </c>
      <c r="C83" s="34">
        <f>Июль!D83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Июнь!D84</f>
        <v>9887</v>
      </c>
      <c r="C84" s="34">
        <f>Июль!D84</f>
        <v>10182</v>
      </c>
      <c r="D84" s="48">
        <v>10539</v>
      </c>
      <c r="E84" s="34">
        <f t="shared" si="1"/>
        <v>357</v>
      </c>
      <c r="F84" s="27"/>
      <c r="G84" s="49"/>
      <c r="H84" s="51"/>
    </row>
    <row r="85" spans="1:8" x14ac:dyDescent="0.2">
      <c r="A85" s="28">
        <v>100</v>
      </c>
      <c r="B85" s="33">
        <f>Июнь!D85</f>
        <v>0</v>
      </c>
      <c r="C85" s="34">
        <f>Июль!D85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Июнь!D86</f>
        <v>25765</v>
      </c>
      <c r="C86" s="34">
        <f>Июль!D86</f>
        <v>25964</v>
      </c>
      <c r="D86" s="48">
        <v>26198</v>
      </c>
      <c r="E86" s="34">
        <f t="shared" si="1"/>
        <v>234</v>
      </c>
      <c r="F86" s="27"/>
      <c r="G86" s="49"/>
      <c r="H86" s="51"/>
    </row>
    <row r="87" spans="1:8" x14ac:dyDescent="0.2">
      <c r="A87" s="25">
        <v>103</v>
      </c>
      <c r="B87" s="33">
        <f>Июнь!D87</f>
        <v>1320</v>
      </c>
      <c r="C87" s="34">
        <f>Июль!D87</f>
        <v>1327</v>
      </c>
      <c r="D87" s="48">
        <v>1333</v>
      </c>
      <c r="E87" s="34">
        <f t="shared" si="1"/>
        <v>6</v>
      </c>
      <c r="F87" s="27"/>
      <c r="G87" s="49"/>
      <c r="H87" s="51"/>
    </row>
    <row r="88" spans="1:8" x14ac:dyDescent="0.2">
      <c r="A88" s="25">
        <v>104</v>
      </c>
      <c r="B88" s="33">
        <f>Июнь!D88</f>
        <v>127</v>
      </c>
      <c r="C88" s="34">
        <f>Июль!D88</f>
        <v>149</v>
      </c>
      <c r="D88" s="48">
        <v>159</v>
      </c>
      <c r="E88" s="34">
        <f t="shared" si="1"/>
        <v>10</v>
      </c>
      <c r="F88" s="27"/>
      <c r="G88" s="49"/>
      <c r="H88" s="51"/>
    </row>
    <row r="89" spans="1:8" x14ac:dyDescent="0.2">
      <c r="A89" s="28">
        <v>105</v>
      </c>
      <c r="B89" s="33">
        <f>Июнь!D89</f>
        <v>0</v>
      </c>
      <c r="C89" s="34">
        <f>Июль!D89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Июнь!D90</f>
        <v>0</v>
      </c>
      <c r="C90" s="34">
        <f>Июль!D90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Июнь!D91</f>
        <v>67</v>
      </c>
      <c r="C91" s="34">
        <f>Июль!D91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Июнь!D92</f>
        <v>6836</v>
      </c>
      <c r="C92" s="34">
        <f>Июль!D92</f>
        <v>7104</v>
      </c>
      <c r="D92" s="48">
        <v>7436</v>
      </c>
      <c r="E92" s="34">
        <f t="shared" si="1"/>
        <v>332</v>
      </c>
      <c r="F92" s="27"/>
      <c r="G92" s="49"/>
      <c r="H92" s="51"/>
    </row>
    <row r="93" spans="1:8" x14ac:dyDescent="0.2">
      <c r="A93" s="25">
        <v>110</v>
      </c>
      <c r="B93" s="33">
        <f>Июнь!D93</f>
        <v>857</v>
      </c>
      <c r="C93" s="34">
        <f>Июль!D93</f>
        <v>917</v>
      </c>
      <c r="D93" s="48">
        <v>985</v>
      </c>
      <c r="E93" s="34">
        <f t="shared" si="1"/>
        <v>68</v>
      </c>
      <c r="F93" s="27"/>
      <c r="G93" s="49"/>
      <c r="H93" s="51"/>
    </row>
    <row r="94" spans="1:8" x14ac:dyDescent="0.2">
      <c r="A94" s="25">
        <v>111</v>
      </c>
      <c r="B94" s="33">
        <f>Июнь!D94</f>
        <v>4649</v>
      </c>
      <c r="C94" s="34">
        <f>Июль!D94</f>
        <v>4696</v>
      </c>
      <c r="D94" s="48">
        <v>4736</v>
      </c>
      <c r="E94" s="34">
        <f t="shared" si="1"/>
        <v>40</v>
      </c>
      <c r="F94" s="27"/>
      <c r="G94" s="49"/>
      <c r="H94" s="51"/>
    </row>
    <row r="95" spans="1:8" x14ac:dyDescent="0.2">
      <c r="A95" s="25">
        <v>112</v>
      </c>
      <c r="B95" s="33">
        <f>Июнь!D95</f>
        <v>7311</v>
      </c>
      <c r="C95" s="34">
        <f>Июль!D95</f>
        <v>7668</v>
      </c>
      <c r="D95" s="48">
        <v>7865</v>
      </c>
      <c r="E95" s="34">
        <f t="shared" si="1"/>
        <v>197</v>
      </c>
      <c r="F95" s="27"/>
      <c r="G95" s="49"/>
      <c r="H95" s="51"/>
    </row>
    <row r="96" spans="1:8" x14ac:dyDescent="0.2">
      <c r="A96" s="25">
        <v>113</v>
      </c>
      <c r="B96" s="33">
        <f>Июнь!D96</f>
        <v>12511</v>
      </c>
      <c r="C96" s="34">
        <f>Июль!D96</f>
        <v>12736</v>
      </c>
      <c r="D96" s="48">
        <v>13064</v>
      </c>
      <c r="E96" s="34">
        <f t="shared" si="1"/>
        <v>328</v>
      </c>
      <c r="F96" s="27"/>
      <c r="G96" s="49"/>
      <c r="H96" s="51"/>
    </row>
    <row r="97" spans="1:8" x14ac:dyDescent="0.2">
      <c r="A97" s="36">
        <v>114</v>
      </c>
      <c r="B97" s="33">
        <f>Июнь!D97</f>
        <v>0</v>
      </c>
      <c r="C97" s="34">
        <f>Июль!D97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Июнь!D98</f>
        <v>1452</v>
      </c>
      <c r="C98" s="34">
        <f>Июль!D98</f>
        <v>1515</v>
      </c>
      <c r="D98" s="48">
        <v>1568</v>
      </c>
      <c r="E98" s="34">
        <f t="shared" si="1"/>
        <v>53</v>
      </c>
      <c r="F98" s="34"/>
      <c r="G98" s="50"/>
      <c r="H98" s="51"/>
    </row>
    <row r="99" spans="1:8" x14ac:dyDescent="0.2">
      <c r="A99" s="28">
        <v>116</v>
      </c>
      <c r="B99" s="33">
        <f>Июнь!D99</f>
        <v>0</v>
      </c>
      <c r="C99" s="34">
        <f>Июль!D99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Июнь!D100</f>
        <v>110995</v>
      </c>
      <c r="C100" s="34">
        <f>Июль!D100</f>
        <v>111367</v>
      </c>
      <c r="D100" s="48">
        <v>111903</v>
      </c>
      <c r="E100" s="34">
        <f t="shared" si="1"/>
        <v>536</v>
      </c>
      <c r="F100" s="27"/>
      <c r="G100" s="49"/>
      <c r="H100" s="51"/>
    </row>
    <row r="101" spans="1:8" x14ac:dyDescent="0.2">
      <c r="A101" s="31">
        <v>118</v>
      </c>
      <c r="B101" s="33">
        <f>Июнь!D101</f>
        <v>1198</v>
      </c>
      <c r="C101" s="34">
        <f>Июль!D101</f>
        <v>1223</v>
      </c>
      <c r="D101" s="48">
        <v>1235</v>
      </c>
      <c r="E101" s="34">
        <f t="shared" si="1"/>
        <v>12</v>
      </c>
      <c r="F101" s="34"/>
      <c r="G101" s="50"/>
      <c r="H101" s="51"/>
    </row>
    <row r="102" spans="1:8" x14ac:dyDescent="0.2">
      <c r="A102" s="129">
        <v>119</v>
      </c>
      <c r="B102" s="33">
        <f>Июнь!D102</f>
        <v>6</v>
      </c>
      <c r="C102" s="34">
        <f>Июль!D102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Июнь!D103</f>
        <v>1003</v>
      </c>
      <c r="C103" s="34">
        <f>Июль!D103</f>
        <v>1063</v>
      </c>
      <c r="D103" s="48">
        <v>1111</v>
      </c>
      <c r="E103" s="34">
        <f t="shared" si="1"/>
        <v>48</v>
      </c>
      <c r="F103" s="27"/>
      <c r="G103" s="49"/>
      <c r="H103" s="51"/>
    </row>
    <row r="104" spans="1:8" x14ac:dyDescent="0.2">
      <c r="A104" s="25">
        <v>121</v>
      </c>
      <c r="B104" s="33">
        <f>Июнь!D104</f>
        <v>736</v>
      </c>
      <c r="C104" s="34">
        <f>Июль!D104</f>
        <v>762</v>
      </c>
      <c r="D104" s="48">
        <v>773</v>
      </c>
      <c r="E104" s="34">
        <f t="shared" si="1"/>
        <v>11</v>
      </c>
      <c r="F104" s="27"/>
      <c r="G104" s="49"/>
      <c r="H104" s="51"/>
    </row>
    <row r="105" spans="1:8" x14ac:dyDescent="0.2">
      <c r="A105" s="25">
        <v>122</v>
      </c>
      <c r="B105" s="33">
        <f>Июнь!D105</f>
        <v>53</v>
      </c>
      <c r="C105" s="34">
        <f>Июль!D105</f>
        <v>56</v>
      </c>
      <c r="D105" s="48">
        <v>56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Июнь!D106</f>
        <v>19295</v>
      </c>
      <c r="C106" s="34">
        <f>Июль!D106</f>
        <v>19593</v>
      </c>
      <c r="D106" s="48">
        <v>19954</v>
      </c>
      <c r="E106" s="34">
        <f t="shared" si="1"/>
        <v>361</v>
      </c>
      <c r="F106" s="27"/>
      <c r="G106" s="49"/>
      <c r="H106" s="51"/>
    </row>
    <row r="107" spans="1:8" x14ac:dyDescent="0.2">
      <c r="A107" s="28">
        <v>125</v>
      </c>
      <c r="B107" s="33">
        <f>Июнь!D107</f>
        <v>0</v>
      </c>
      <c r="C107" s="34">
        <f>Июль!D107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Июнь!D108</f>
        <v>899</v>
      </c>
      <c r="C108" s="34">
        <f>Июль!D108</f>
        <v>930</v>
      </c>
      <c r="D108" s="48">
        <v>954</v>
      </c>
      <c r="E108" s="34">
        <f t="shared" si="1"/>
        <v>24</v>
      </c>
      <c r="F108" s="27"/>
      <c r="G108" s="49"/>
      <c r="H108" s="51"/>
    </row>
    <row r="109" spans="1:8" x14ac:dyDescent="0.2">
      <c r="A109" s="31">
        <v>128</v>
      </c>
      <c r="B109" s="33">
        <f>Июнь!D109</f>
        <v>168</v>
      </c>
      <c r="C109" s="34">
        <f>Июль!D109</f>
        <v>168</v>
      </c>
      <c r="D109" s="48">
        <v>170</v>
      </c>
      <c r="E109" s="34">
        <f t="shared" si="1"/>
        <v>2</v>
      </c>
      <c r="F109" s="34"/>
      <c r="G109" s="50"/>
      <c r="H109" s="51"/>
    </row>
    <row r="110" spans="1:8" x14ac:dyDescent="0.2">
      <c r="A110" s="31">
        <v>129</v>
      </c>
      <c r="B110" s="33">
        <f>Июнь!D110</f>
        <v>3784</v>
      </c>
      <c r="C110" s="34">
        <f>Июль!D110</f>
        <v>3874</v>
      </c>
      <c r="D110" s="48">
        <v>4001</v>
      </c>
      <c r="E110" s="34">
        <f t="shared" si="1"/>
        <v>127</v>
      </c>
      <c r="F110" s="34"/>
      <c r="G110" s="50"/>
      <c r="H110" s="51"/>
    </row>
    <row r="111" spans="1:8" x14ac:dyDescent="0.2">
      <c r="A111" s="25">
        <v>130</v>
      </c>
      <c r="B111" s="33">
        <f>Июнь!D111</f>
        <v>484</v>
      </c>
      <c r="C111" s="34">
        <f>Июль!D111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Июнь!D112</f>
        <v>4089</v>
      </c>
      <c r="C112" s="34">
        <f>Июль!D112</f>
        <v>4245</v>
      </c>
      <c r="D112" s="48">
        <v>4446</v>
      </c>
      <c r="E112" s="34">
        <f t="shared" si="1"/>
        <v>201</v>
      </c>
      <c r="F112" s="27"/>
      <c r="G112" s="49"/>
      <c r="H112" s="51"/>
    </row>
    <row r="113" spans="1:8" x14ac:dyDescent="0.2">
      <c r="A113" s="73">
        <v>132</v>
      </c>
      <c r="B113" s="33">
        <f>Июнь!D113</f>
        <v>8758</v>
      </c>
      <c r="C113" s="34">
        <f>Июль!D113</f>
        <v>8902</v>
      </c>
      <c r="D113" s="48">
        <v>9172</v>
      </c>
      <c r="E113" s="34">
        <f t="shared" si="1"/>
        <v>270</v>
      </c>
      <c r="F113" s="27"/>
      <c r="G113" s="49"/>
      <c r="H113" s="51"/>
    </row>
    <row r="114" spans="1:8" x14ac:dyDescent="0.2">
      <c r="A114" s="126">
        <v>133.13399999999999</v>
      </c>
      <c r="B114" s="33">
        <f>Июнь!D114</f>
        <v>2</v>
      </c>
      <c r="C114" s="34">
        <f>Июль!D114</f>
        <v>2</v>
      </c>
      <c r="D114" s="48">
        <v>2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Июнь!D115</f>
        <v>0</v>
      </c>
      <c r="C115" s="34">
        <f>Июль!D115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Июнь!D116</f>
        <v>0</v>
      </c>
      <c r="C116" s="34">
        <f>Июль!D116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Июнь!D117</f>
        <v>5538</v>
      </c>
      <c r="C117" s="34">
        <f>Июль!D117</f>
        <v>5662</v>
      </c>
      <c r="D117" s="48">
        <v>5800</v>
      </c>
      <c r="E117" s="34">
        <f t="shared" si="1"/>
        <v>138</v>
      </c>
      <c r="F117" s="27"/>
      <c r="G117" s="49"/>
      <c r="H117" s="51"/>
    </row>
    <row r="118" spans="1:8" x14ac:dyDescent="0.2">
      <c r="A118" s="25">
        <v>139</v>
      </c>
      <c r="B118" s="33">
        <f>Июнь!D118</f>
        <v>4326</v>
      </c>
      <c r="C118" s="34">
        <f>Июль!D118</f>
        <v>4547</v>
      </c>
      <c r="D118" s="48">
        <v>4611</v>
      </c>
      <c r="E118" s="34">
        <f t="shared" si="1"/>
        <v>64</v>
      </c>
      <c r="F118" s="27"/>
      <c r="G118" s="49"/>
      <c r="H118" s="51"/>
    </row>
    <row r="119" spans="1:8" x14ac:dyDescent="0.2">
      <c r="A119" s="25">
        <v>140.14099999999999</v>
      </c>
      <c r="B119" s="33">
        <f>Июнь!D119</f>
        <v>4803</v>
      </c>
      <c r="C119" s="34">
        <f>Июль!D119</f>
        <v>4951</v>
      </c>
      <c r="D119" s="48">
        <v>5119</v>
      </c>
      <c r="E119" s="34">
        <f t="shared" si="1"/>
        <v>168</v>
      </c>
      <c r="F119" s="27"/>
      <c r="G119" s="49"/>
      <c r="H119" s="51"/>
    </row>
    <row r="120" spans="1:8" x14ac:dyDescent="0.2">
      <c r="A120" s="28">
        <v>142</v>
      </c>
      <c r="B120" s="33">
        <f>Июнь!D120</f>
        <v>0</v>
      </c>
      <c r="C120" s="34">
        <f>Июль!D120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Июнь!D121</f>
        <v>0</v>
      </c>
      <c r="C121" s="34">
        <f>Июль!D121</f>
        <v>0</v>
      </c>
      <c r="D121" s="48">
        <v>71</v>
      </c>
      <c r="E121" s="34">
        <f t="shared" si="1"/>
        <v>71</v>
      </c>
      <c r="F121" s="27"/>
      <c r="G121" s="49"/>
      <c r="H121" s="51"/>
    </row>
    <row r="122" spans="1:8" x14ac:dyDescent="0.2">
      <c r="A122" s="129">
        <v>144</v>
      </c>
      <c r="B122" s="33">
        <f>Июнь!D122</f>
        <v>7856</v>
      </c>
      <c r="C122" s="34">
        <f>Июль!D122</f>
        <v>8089</v>
      </c>
      <c r="D122" s="48">
        <v>8482</v>
      </c>
      <c r="E122" s="34">
        <f t="shared" si="1"/>
        <v>393</v>
      </c>
      <c r="F122" s="27"/>
      <c r="G122" s="49"/>
      <c r="H122" s="51"/>
    </row>
    <row r="123" spans="1:8" x14ac:dyDescent="0.2">
      <c r="A123" s="25">
        <v>145</v>
      </c>
      <c r="B123" s="33">
        <f>Июнь!D123</f>
        <v>0</v>
      </c>
      <c r="C123" s="34">
        <f>Июль!D123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Июнь!D124</f>
        <v>26815</v>
      </c>
      <c r="C124" s="34">
        <f>Июль!D124</f>
        <v>27755</v>
      </c>
      <c r="D124" s="48">
        <v>28438</v>
      </c>
      <c r="E124" s="34">
        <f t="shared" si="1"/>
        <v>683</v>
      </c>
      <c r="F124" s="27"/>
      <c r="G124" s="49"/>
      <c r="H124" s="51"/>
    </row>
    <row r="125" spans="1:8" x14ac:dyDescent="0.2">
      <c r="A125" s="31">
        <v>148</v>
      </c>
      <c r="B125" s="33">
        <f>Июнь!D125</f>
        <v>27572</v>
      </c>
      <c r="C125" s="34">
        <f>Июль!D125</f>
        <v>27572</v>
      </c>
      <c r="D125" s="48">
        <v>27572</v>
      </c>
      <c r="E125" s="34">
        <f t="shared" si="1"/>
        <v>0</v>
      </c>
      <c r="F125" s="34"/>
      <c r="G125" s="50"/>
      <c r="H125" s="51"/>
    </row>
    <row r="126" spans="1:8" x14ac:dyDescent="0.2">
      <c r="A126" s="25">
        <v>149</v>
      </c>
      <c r="B126" s="33">
        <f>Июнь!D126</f>
        <v>2445</v>
      </c>
      <c r="C126" s="34">
        <f>Июль!D126</f>
        <v>2636</v>
      </c>
      <c r="D126" s="48">
        <v>2887</v>
      </c>
      <c r="E126" s="34">
        <f t="shared" si="1"/>
        <v>251</v>
      </c>
      <c r="F126" s="27"/>
      <c r="G126" s="49"/>
      <c r="H126" s="51"/>
    </row>
    <row r="127" spans="1:8" x14ac:dyDescent="0.2">
      <c r="A127" s="25">
        <v>150</v>
      </c>
      <c r="B127" s="33">
        <f>Июнь!D127</f>
        <v>4436</v>
      </c>
      <c r="C127" s="34">
        <f>Июль!D127</f>
        <v>4648</v>
      </c>
      <c r="D127" s="48">
        <v>4825</v>
      </c>
      <c r="E127" s="34">
        <f t="shared" si="1"/>
        <v>177</v>
      </c>
      <c r="F127" s="27"/>
      <c r="G127" s="49"/>
      <c r="H127" s="51"/>
    </row>
    <row r="128" spans="1:8" x14ac:dyDescent="0.2">
      <c r="A128" s="25">
        <v>151</v>
      </c>
      <c r="B128" s="33">
        <f>Июнь!D128</f>
        <v>27980</v>
      </c>
      <c r="C128" s="34">
        <f>Июль!D128</f>
        <v>28085</v>
      </c>
      <c r="D128" s="48">
        <v>28239</v>
      </c>
      <c r="E128" s="34">
        <f t="shared" si="1"/>
        <v>154</v>
      </c>
      <c r="F128" s="27"/>
      <c r="G128" s="49"/>
      <c r="H128" s="51"/>
    </row>
    <row r="129" spans="1:8" x14ac:dyDescent="0.2">
      <c r="A129" s="25">
        <v>152</v>
      </c>
      <c r="B129" s="33">
        <f>Июнь!D129</f>
        <v>226</v>
      </c>
      <c r="C129" s="34">
        <f>Июль!D129</f>
        <v>226</v>
      </c>
      <c r="D129" s="48">
        <v>227</v>
      </c>
      <c r="E129" s="34">
        <f t="shared" si="1"/>
        <v>1</v>
      </c>
      <c r="F129" s="27"/>
      <c r="G129" s="49"/>
      <c r="H129" s="51"/>
    </row>
    <row r="130" spans="1:8" x14ac:dyDescent="0.2">
      <c r="A130" s="28">
        <v>153</v>
      </c>
      <c r="B130" s="33">
        <f>Июнь!D130</f>
        <v>0</v>
      </c>
      <c r="C130" s="34">
        <f>Июль!D130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Июнь!D131</f>
        <v>466</v>
      </c>
      <c r="C131" s="34">
        <f>Июль!D131</f>
        <v>528</v>
      </c>
      <c r="D131" s="48">
        <v>550</v>
      </c>
      <c r="E131" s="34">
        <f t="shared" si="2"/>
        <v>22</v>
      </c>
      <c r="F131" s="27"/>
      <c r="G131" s="49"/>
      <c r="H131" s="51"/>
    </row>
    <row r="132" spans="1:8" x14ac:dyDescent="0.2">
      <c r="A132" s="28">
        <v>155</v>
      </c>
      <c r="B132" s="33">
        <f>Июнь!D132</f>
        <v>0</v>
      </c>
      <c r="C132" s="34">
        <f>Июль!D132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Июнь!D133</f>
        <v>92299</v>
      </c>
      <c r="C133" s="34">
        <f>Июль!D133</f>
        <v>92752</v>
      </c>
      <c r="D133" s="48">
        <v>93100</v>
      </c>
      <c r="E133" s="34">
        <f t="shared" si="2"/>
        <v>348</v>
      </c>
      <c r="F133" s="27"/>
      <c r="G133" s="49"/>
      <c r="H133" s="51"/>
    </row>
    <row r="134" spans="1:8" x14ac:dyDescent="0.2">
      <c r="A134" s="25">
        <v>157.15799999999999</v>
      </c>
      <c r="B134" s="33">
        <f>Июнь!D134</f>
        <v>53379</v>
      </c>
      <c r="C134" s="34">
        <f>Июль!D134</f>
        <v>54534</v>
      </c>
      <c r="D134" s="48">
        <v>55783</v>
      </c>
      <c r="E134" s="34">
        <f t="shared" si="2"/>
        <v>1249</v>
      </c>
      <c r="F134" s="27"/>
      <c r="G134" s="49"/>
      <c r="H134" s="51"/>
    </row>
    <row r="135" spans="1:8" x14ac:dyDescent="0.2">
      <c r="A135" s="37">
        <v>159.16</v>
      </c>
      <c r="B135" s="33">
        <f>Июнь!D135</f>
        <v>7903</v>
      </c>
      <c r="C135" s="34">
        <f>Июль!D135</f>
        <v>8085</v>
      </c>
      <c r="D135" s="48">
        <v>8234</v>
      </c>
      <c r="E135" s="34">
        <f t="shared" si="2"/>
        <v>149</v>
      </c>
      <c r="F135" s="27"/>
      <c r="G135" s="49"/>
      <c r="H135" s="51"/>
    </row>
    <row r="136" spans="1:8" x14ac:dyDescent="0.2">
      <c r="A136" s="73">
        <v>161</v>
      </c>
      <c r="B136" s="33">
        <f>Июнь!D136</f>
        <v>4</v>
      </c>
      <c r="C136" s="34">
        <f>Июль!D136</f>
        <v>4</v>
      </c>
      <c r="D136" s="48">
        <v>4</v>
      </c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Июнь!D137</f>
        <v>0</v>
      </c>
      <c r="C137" s="34">
        <f>Июль!D137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Июнь!D138</f>
        <v>17911</v>
      </c>
      <c r="C138" s="34">
        <f>Июль!D138</f>
        <v>18278</v>
      </c>
      <c r="D138" s="48">
        <v>18818</v>
      </c>
      <c r="E138" s="34">
        <f t="shared" si="2"/>
        <v>540</v>
      </c>
      <c r="F138" s="27"/>
      <c r="G138" s="49"/>
      <c r="H138" s="51"/>
    </row>
    <row r="139" spans="1:8" x14ac:dyDescent="0.2">
      <c r="A139" s="25">
        <v>164</v>
      </c>
      <c r="B139" s="33">
        <f>Июнь!D139</f>
        <v>23237</v>
      </c>
      <c r="C139" s="34">
        <f>Июль!D139</f>
        <v>23504</v>
      </c>
      <c r="D139" s="48">
        <v>24159</v>
      </c>
      <c r="E139" s="34">
        <f t="shared" si="2"/>
        <v>655</v>
      </c>
      <c r="F139" s="27"/>
      <c r="G139" s="49"/>
      <c r="H139" s="51"/>
    </row>
    <row r="140" spans="1:8" x14ac:dyDescent="0.2">
      <c r="A140" s="36">
        <v>165</v>
      </c>
      <c r="B140" s="33">
        <f>Июнь!D140</f>
        <v>0</v>
      </c>
      <c r="C140" s="34">
        <f>Июль!D140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Июнь!D141</f>
        <v>4691</v>
      </c>
      <c r="C141" s="34">
        <f>Июль!D141</f>
        <v>5011</v>
      </c>
      <c r="D141" s="48">
        <v>5400</v>
      </c>
      <c r="E141" s="34">
        <f t="shared" si="2"/>
        <v>389</v>
      </c>
      <c r="F141" s="34"/>
      <c r="G141" s="50"/>
      <c r="H141" s="51"/>
    </row>
    <row r="142" spans="1:8" x14ac:dyDescent="0.2">
      <c r="A142" s="25">
        <v>167.16800000000001</v>
      </c>
      <c r="B142" s="33">
        <f>Июнь!D142</f>
        <v>9627</v>
      </c>
      <c r="C142" s="34">
        <f>Июль!D142</f>
        <v>9687</v>
      </c>
      <c r="D142" s="48">
        <v>9739</v>
      </c>
      <c r="E142" s="34">
        <f t="shared" si="2"/>
        <v>52</v>
      </c>
      <c r="F142" s="27"/>
      <c r="G142" s="49"/>
      <c r="H142" s="51"/>
    </row>
    <row r="143" spans="1:8" x14ac:dyDescent="0.2">
      <c r="A143" s="36">
        <v>169</v>
      </c>
      <c r="B143" s="33">
        <f>Июнь!D143</f>
        <v>0</v>
      </c>
      <c r="C143" s="34">
        <f>Июль!D143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Июнь!D144</f>
        <v>0</v>
      </c>
      <c r="C144" s="34">
        <f>Июль!D144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Июнь!D145</f>
        <v>9305</v>
      </c>
      <c r="C145" s="34">
        <f>Июль!D145</f>
        <v>9305</v>
      </c>
      <c r="D145" s="48">
        <v>9713</v>
      </c>
      <c r="E145" s="34">
        <f t="shared" si="2"/>
        <v>408</v>
      </c>
      <c r="F145" s="27"/>
      <c r="G145" s="49"/>
      <c r="H145" s="51"/>
    </row>
    <row r="146" spans="1:8" x14ac:dyDescent="0.2">
      <c r="A146" s="25">
        <v>172</v>
      </c>
      <c r="B146" s="33">
        <f>Июнь!D146</f>
        <v>752</v>
      </c>
      <c r="C146" s="34">
        <f>Июль!D146</f>
        <v>794</v>
      </c>
      <c r="D146" s="48">
        <v>815</v>
      </c>
      <c r="E146" s="34">
        <f t="shared" si="2"/>
        <v>21</v>
      </c>
      <c r="F146" s="27"/>
      <c r="G146" s="49"/>
      <c r="H146" s="51"/>
    </row>
    <row r="147" spans="1:8" x14ac:dyDescent="0.2">
      <c r="A147" s="25">
        <v>173</v>
      </c>
      <c r="B147" s="33">
        <f>Июнь!D147</f>
        <v>5575</v>
      </c>
      <c r="C147" s="34">
        <f>Июль!D147</f>
        <v>5617</v>
      </c>
      <c r="D147" s="48">
        <v>5652</v>
      </c>
      <c r="E147" s="34">
        <f t="shared" si="2"/>
        <v>35</v>
      </c>
      <c r="F147" s="27"/>
      <c r="G147" s="49"/>
      <c r="H147" s="51"/>
    </row>
    <row r="148" spans="1:8" x14ac:dyDescent="0.2">
      <c r="A148" s="25">
        <v>174</v>
      </c>
      <c r="B148" s="33">
        <f>Июнь!D148</f>
        <v>15589</v>
      </c>
      <c r="C148" s="34">
        <f>Июль!D148</f>
        <v>15858</v>
      </c>
      <c r="D148" s="48">
        <v>16206</v>
      </c>
      <c r="E148" s="34">
        <f t="shared" si="2"/>
        <v>348</v>
      </c>
      <c r="F148" s="27"/>
      <c r="G148" s="49"/>
      <c r="H148" s="51"/>
    </row>
    <row r="149" spans="1:8" x14ac:dyDescent="0.2">
      <c r="A149" s="36">
        <v>175</v>
      </c>
      <c r="B149" s="33">
        <f>Июнь!D149</f>
        <v>0</v>
      </c>
      <c r="C149" s="34">
        <f>Июль!D149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Июнь!D150</f>
        <v>0</v>
      </c>
      <c r="C150" s="34">
        <f>Июль!D150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Июнь!D151</f>
        <v>10249</v>
      </c>
      <c r="C151" s="34">
        <f>Июль!D151</f>
        <v>10553</v>
      </c>
      <c r="D151" s="48">
        <v>10940</v>
      </c>
      <c r="E151" s="34">
        <f t="shared" si="2"/>
        <v>387</v>
      </c>
      <c r="F151" s="27"/>
      <c r="G151" s="49"/>
      <c r="H151" s="51"/>
    </row>
    <row r="152" spans="1:8" x14ac:dyDescent="0.2">
      <c r="A152" s="28">
        <v>179</v>
      </c>
      <c r="B152" s="33">
        <f>Июнь!D152</f>
        <v>0</v>
      </c>
      <c r="C152" s="34">
        <f>Июль!D152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Июнь!D153</f>
        <v>2818</v>
      </c>
      <c r="C153" s="34">
        <f>Июль!D153</f>
        <v>2887</v>
      </c>
      <c r="D153" s="48">
        <v>2977</v>
      </c>
      <c r="E153" s="34">
        <f t="shared" si="2"/>
        <v>90</v>
      </c>
      <c r="F153" s="27"/>
      <c r="G153" s="49"/>
      <c r="H153" s="51"/>
    </row>
    <row r="154" spans="1:8" x14ac:dyDescent="0.2">
      <c r="A154" s="31">
        <v>182</v>
      </c>
      <c r="B154" s="33">
        <f>Июнь!D154</f>
        <v>106</v>
      </c>
      <c r="C154" s="34">
        <f>Июль!D154</f>
        <v>107</v>
      </c>
      <c r="D154" s="48">
        <v>107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Июнь!D155</f>
        <v>12272</v>
      </c>
      <c r="C155" s="34">
        <f>Июль!D155</f>
        <v>12438</v>
      </c>
      <c r="D155" s="48">
        <v>12744</v>
      </c>
      <c r="E155" s="34">
        <f t="shared" si="2"/>
        <v>306</v>
      </c>
      <c r="F155" s="34"/>
      <c r="G155" s="50"/>
      <c r="H155" s="51"/>
    </row>
    <row r="156" spans="1:8" x14ac:dyDescent="0.2">
      <c r="A156" s="31">
        <v>184.185</v>
      </c>
      <c r="B156" s="33">
        <f>Июнь!D156</f>
        <v>2156</v>
      </c>
      <c r="C156" s="34">
        <f>Июль!D156</f>
        <v>2228</v>
      </c>
      <c r="D156" s="48">
        <v>2285</v>
      </c>
      <c r="E156" s="34">
        <f t="shared" si="2"/>
        <v>57</v>
      </c>
      <c r="F156" s="34"/>
      <c r="G156" s="50"/>
      <c r="H156" s="51"/>
    </row>
    <row r="157" spans="1:8" x14ac:dyDescent="0.2">
      <c r="A157" s="139">
        <v>186</v>
      </c>
      <c r="B157" s="33">
        <f>Июнь!D157</f>
        <v>662</v>
      </c>
      <c r="C157" s="34">
        <f>Июль!D157</f>
        <v>780</v>
      </c>
      <c r="D157" s="48">
        <v>860</v>
      </c>
      <c r="E157" s="34">
        <f t="shared" si="2"/>
        <v>80</v>
      </c>
      <c r="F157" s="34"/>
      <c r="G157" s="50"/>
      <c r="H157" s="51"/>
    </row>
    <row r="158" spans="1:8" x14ac:dyDescent="0.2">
      <c r="A158" s="77">
        <v>187</v>
      </c>
      <c r="B158" s="33">
        <f>Июнь!D158</f>
        <v>2304</v>
      </c>
      <c r="C158" s="34">
        <f>Июль!D158</f>
        <v>2477</v>
      </c>
      <c r="D158" s="48">
        <v>2608</v>
      </c>
      <c r="E158" s="34">
        <f t="shared" si="2"/>
        <v>131</v>
      </c>
      <c r="F158" s="34"/>
      <c r="G158" s="50"/>
      <c r="H158" s="51"/>
    </row>
    <row r="159" spans="1:8" x14ac:dyDescent="0.2">
      <c r="A159" s="126">
        <v>188</v>
      </c>
      <c r="B159" s="33">
        <f>Июнь!D159</f>
        <v>9891</v>
      </c>
      <c r="C159" s="34">
        <f>Июль!D159</f>
        <v>10039</v>
      </c>
      <c r="D159" s="48">
        <v>10201</v>
      </c>
      <c r="E159" s="34">
        <f t="shared" si="2"/>
        <v>162</v>
      </c>
      <c r="F159" s="34"/>
      <c r="G159" s="50"/>
      <c r="H159" s="51"/>
    </row>
    <row r="160" spans="1:8" x14ac:dyDescent="0.2">
      <c r="A160" s="28">
        <v>189</v>
      </c>
      <c r="B160" s="33">
        <f>Июнь!D160</f>
        <v>0</v>
      </c>
      <c r="C160" s="34">
        <f>Июль!D160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Июнь!D161</f>
        <v>466</v>
      </c>
      <c r="C161" s="34">
        <f>Июль!D161</f>
        <v>472</v>
      </c>
      <c r="D161" s="48">
        <v>477</v>
      </c>
      <c r="E161" s="34">
        <f t="shared" si="2"/>
        <v>5</v>
      </c>
      <c r="F161" s="34"/>
      <c r="G161" s="50"/>
      <c r="H161" s="51"/>
    </row>
    <row r="162" spans="1:8" x14ac:dyDescent="0.2">
      <c r="A162" s="25">
        <v>191</v>
      </c>
      <c r="B162" s="33">
        <f>Июнь!D162</f>
        <v>467</v>
      </c>
      <c r="C162" s="34">
        <f>Июль!D162</f>
        <v>489</v>
      </c>
      <c r="D162" s="48">
        <v>505</v>
      </c>
      <c r="E162" s="34">
        <f t="shared" si="2"/>
        <v>16</v>
      </c>
      <c r="F162" s="34"/>
      <c r="G162" s="50"/>
      <c r="H162" s="51"/>
    </row>
    <row r="163" spans="1:8" x14ac:dyDescent="0.2">
      <c r="A163" s="36">
        <v>192</v>
      </c>
      <c r="B163" s="33">
        <f>Июнь!D163</f>
        <v>0</v>
      </c>
      <c r="C163" s="34">
        <f>Июль!D163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Июнь!D164</f>
        <v>1928</v>
      </c>
      <c r="C164" s="34">
        <f>Июль!D164</f>
        <v>2032</v>
      </c>
      <c r="D164" s="48">
        <v>2148</v>
      </c>
      <c r="E164" s="34">
        <f t="shared" si="2"/>
        <v>116</v>
      </c>
      <c r="F164" s="27"/>
      <c r="G164" s="49"/>
      <c r="H164" s="51"/>
    </row>
    <row r="165" spans="1:8" x14ac:dyDescent="0.2">
      <c r="A165" s="25">
        <v>194</v>
      </c>
      <c r="B165" s="33">
        <f>Июнь!D165</f>
        <v>1627</v>
      </c>
      <c r="C165" s="34">
        <f>Июль!D165</f>
        <v>1627</v>
      </c>
      <c r="D165" s="48">
        <v>1656</v>
      </c>
      <c r="E165" s="34">
        <f t="shared" si="2"/>
        <v>29</v>
      </c>
      <c r="F165" s="27"/>
      <c r="G165" s="49"/>
      <c r="H165" s="51"/>
    </row>
    <row r="166" spans="1:8" x14ac:dyDescent="0.2">
      <c r="A166" s="25">
        <v>195</v>
      </c>
      <c r="B166" s="33">
        <f>Июнь!D166</f>
        <v>547</v>
      </c>
      <c r="C166" s="34">
        <f>Июль!D166</f>
        <v>606</v>
      </c>
      <c r="D166" s="48">
        <v>673</v>
      </c>
      <c r="E166" s="34">
        <f t="shared" si="2"/>
        <v>67</v>
      </c>
      <c r="F166" s="27"/>
      <c r="G166" s="49"/>
      <c r="H166" s="51"/>
    </row>
    <row r="167" spans="1:8" x14ac:dyDescent="0.2">
      <c r="A167" s="25">
        <v>196</v>
      </c>
      <c r="B167" s="33">
        <f>Июнь!D167</f>
        <v>34188</v>
      </c>
      <c r="C167" s="34">
        <f>Июль!D167</f>
        <v>34785</v>
      </c>
      <c r="D167" s="48">
        <v>35567</v>
      </c>
      <c r="E167" s="34">
        <f t="shared" si="2"/>
        <v>782</v>
      </c>
      <c r="F167" s="27"/>
      <c r="G167" s="49"/>
      <c r="H167" s="51" t="s">
        <v>77</v>
      </c>
    </row>
    <row r="168" spans="1:8" x14ac:dyDescent="0.2">
      <c r="A168" s="73">
        <v>197</v>
      </c>
      <c r="B168" s="33">
        <f>Июнь!D168</f>
        <v>2688</v>
      </c>
      <c r="C168" s="34">
        <f>Июль!D168</f>
        <v>2722</v>
      </c>
      <c r="D168" s="48">
        <v>2741</v>
      </c>
      <c r="E168" s="34">
        <f t="shared" si="2"/>
        <v>19</v>
      </c>
      <c r="F168" s="27"/>
      <c r="G168" s="49"/>
      <c r="H168" s="51"/>
    </row>
    <row r="169" spans="1:8" x14ac:dyDescent="0.2">
      <c r="A169" s="25">
        <v>198</v>
      </c>
      <c r="B169" s="33">
        <f>Июнь!D169</f>
        <v>3323</v>
      </c>
      <c r="C169" s="34">
        <f>Июль!D169</f>
        <v>3393</v>
      </c>
      <c r="D169" s="48">
        <v>3403</v>
      </c>
      <c r="E169" s="34">
        <f t="shared" si="2"/>
        <v>10</v>
      </c>
      <c r="F169" s="27"/>
      <c r="G169" s="49"/>
      <c r="H169" s="51"/>
    </row>
    <row r="170" spans="1:8" x14ac:dyDescent="0.2">
      <c r="A170" s="25">
        <v>199</v>
      </c>
      <c r="B170" s="33">
        <f>Июнь!D170</f>
        <v>38640</v>
      </c>
      <c r="C170" s="34">
        <f>Июль!D170</f>
        <v>39310</v>
      </c>
      <c r="D170" s="48">
        <v>40041</v>
      </c>
      <c r="E170" s="34">
        <f t="shared" si="2"/>
        <v>731</v>
      </c>
      <c r="F170" s="27"/>
      <c r="G170" s="49"/>
      <c r="H170" s="51"/>
    </row>
    <row r="171" spans="1:8" x14ac:dyDescent="0.2">
      <c r="A171" s="25">
        <v>200</v>
      </c>
      <c r="B171" s="33">
        <f>Июнь!D171</f>
        <v>113215</v>
      </c>
      <c r="C171" s="34">
        <f>Июль!D171</f>
        <v>113503</v>
      </c>
      <c r="D171" s="48">
        <v>114095</v>
      </c>
      <c r="E171" s="34">
        <f t="shared" si="2"/>
        <v>592</v>
      </c>
      <c r="F171" s="27"/>
      <c r="G171" s="49"/>
      <c r="H171" s="51"/>
    </row>
    <row r="172" spans="1:8" x14ac:dyDescent="0.2">
      <c r="A172" s="28">
        <v>201</v>
      </c>
      <c r="B172" s="33">
        <f>Июнь!D172</f>
        <v>0</v>
      </c>
      <c r="C172" s="34">
        <f>Июль!D172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Июнь!D173</f>
        <v>0</v>
      </c>
      <c r="C173" s="34">
        <f>Июль!D173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Июнь!D174</f>
        <v>0</v>
      </c>
      <c r="C174" s="34">
        <f>Июль!D174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Июнь!D175</f>
        <v>0</v>
      </c>
      <c r="C175" s="34">
        <f>Июль!D175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Июнь!D176</f>
        <v>0</v>
      </c>
      <c r="C176" s="34">
        <f>Июль!D176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Июнь!D177</f>
        <v>0</v>
      </c>
      <c r="C177" s="34">
        <f>Июль!D177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Июнь!D178</f>
        <v>0</v>
      </c>
      <c r="C178" s="34">
        <f>Июль!D178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Июнь!D179</f>
        <v>3968</v>
      </c>
      <c r="C179" s="34">
        <f>Июль!D179</f>
        <v>3970</v>
      </c>
      <c r="D179" s="48">
        <v>4011</v>
      </c>
      <c r="E179" s="34">
        <f t="shared" si="2"/>
        <v>41</v>
      </c>
      <c r="F179" s="34"/>
      <c r="G179" s="50"/>
      <c r="H179" s="51"/>
    </row>
    <row r="180" spans="1:8" x14ac:dyDescent="0.2">
      <c r="A180" s="28">
        <v>218</v>
      </c>
      <c r="B180" s="33">
        <f>Июнь!D180</f>
        <v>0</v>
      </c>
      <c r="C180" s="34">
        <f>Июль!D180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Июнь!D181</f>
        <v>0</v>
      </c>
      <c r="C181" s="34">
        <f>Июль!D181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Июнь!D182</f>
        <v>0</v>
      </c>
      <c r="C182" s="34">
        <f>Июль!D182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Июнь!D183</f>
        <v>0</v>
      </c>
      <c r="C183" s="34">
        <f>Июль!D183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Июнь!D184</f>
        <v>0</v>
      </c>
      <c r="C184" s="34">
        <f>Июль!D184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Июнь!D185</f>
        <v>0</v>
      </c>
      <c r="C185" s="34">
        <f>Июль!D185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Июнь!D186</f>
        <v>0</v>
      </c>
      <c r="C186" s="34">
        <f>Июль!D186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Июнь!D187</f>
        <v>0</v>
      </c>
      <c r="C187" s="34">
        <f>Июль!D187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Июнь!D188</f>
        <v>0</v>
      </c>
      <c r="C188" s="34">
        <f>Июль!D188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Июнь!D189</f>
        <v>0</v>
      </c>
      <c r="C189" s="34">
        <f>Июль!D189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Июнь!D190</f>
        <v>0</v>
      </c>
      <c r="C190" s="34">
        <f>Июль!D190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Июнь!D191</f>
        <v>0</v>
      </c>
      <c r="C191" s="34">
        <f>Июль!D191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Июнь!D192</f>
        <v>0</v>
      </c>
      <c r="C192" s="34">
        <f>Июль!D192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Июнь!D193</f>
        <v>0</v>
      </c>
      <c r="C193" s="34">
        <f>Июль!D193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Июнь!D194</f>
        <v>0</v>
      </c>
      <c r="C194" s="34">
        <f>Июль!D194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Июнь!D195</f>
        <v>0</v>
      </c>
      <c r="C195" s="34">
        <f>Июль!D195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Июнь!D196</f>
        <v>0</v>
      </c>
      <c r="C196" s="34">
        <f>Июль!D196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Июнь!D197</f>
        <v>0</v>
      </c>
      <c r="C197" s="34">
        <f>Июль!D197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Июнь!D198</f>
        <v>0</v>
      </c>
      <c r="C198" s="34">
        <f>Июль!D198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Июнь!D199</f>
        <v>0</v>
      </c>
      <c r="C199" s="34">
        <f>Июль!D199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Июнь!D200</f>
        <v>0</v>
      </c>
      <c r="C200" s="34">
        <f>Июль!D200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Июнь!D201</f>
        <v>0</v>
      </c>
      <c r="C201" s="34">
        <f>Июль!D201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Июнь!D202</f>
        <v>0</v>
      </c>
      <c r="C202" s="34">
        <f>Июль!D202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Июнь!D203</f>
        <v>0</v>
      </c>
      <c r="C203" s="34">
        <f>Июль!D203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Июнь!D204</f>
        <v>0</v>
      </c>
      <c r="C204" s="34">
        <f>Июль!D204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Июнь!D205</f>
        <v>0</v>
      </c>
      <c r="C205" s="34">
        <f>Июль!D205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Июнь!D206</f>
        <v>0</v>
      </c>
      <c r="C206" s="34">
        <f>Июль!D206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Июнь!D207</f>
        <v>0</v>
      </c>
      <c r="C207" s="34">
        <f>Июль!D207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Июнь!D208</f>
        <v>0</v>
      </c>
      <c r="C208" s="34">
        <f>Июль!D208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Июнь!D209</f>
        <v>0</v>
      </c>
      <c r="C209" s="34">
        <f>Июль!D209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Июнь!D210</f>
        <v>0</v>
      </c>
      <c r="C210" s="34">
        <f>Июль!D210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Июнь!D211</f>
        <v>0</v>
      </c>
      <c r="C211" s="34">
        <f>Июль!D211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Июнь!D212</f>
        <v>0</v>
      </c>
      <c r="C212" s="34">
        <f>Июль!D212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Июнь!D213</f>
        <v>0</v>
      </c>
      <c r="C213" s="34">
        <f>Июль!D213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Июнь!D214</f>
        <v>0</v>
      </c>
      <c r="C214" s="34">
        <f>Июль!D214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Июнь!D215</f>
        <v>0</v>
      </c>
      <c r="C215" s="34">
        <f>Июль!D215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Июнь!D216</f>
        <v>0</v>
      </c>
      <c r="C216" s="34">
        <f>Июль!D216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Июнь!D217</f>
        <v>0</v>
      </c>
      <c r="C217" s="34">
        <f>Июль!D217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Июнь!D218</f>
        <v>0</v>
      </c>
      <c r="C218" s="34">
        <f>Июль!D218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Июнь!D219</f>
        <v>0</v>
      </c>
      <c r="C219" s="34">
        <f>Июль!D219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Июнь!D220</f>
        <v>0</v>
      </c>
      <c r="C220" s="56">
        <f>Июль!D220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Июнь!D221</f>
        <v>0</v>
      </c>
      <c r="C221" s="56">
        <f>Июль!D221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Июнь!D222</f>
        <v>0</v>
      </c>
      <c r="C222" s="56">
        <f>Июль!D222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Июнь!D223</f>
        <v>0</v>
      </c>
      <c r="C223" s="56">
        <f>Июль!D223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Июнь!D224</f>
        <v>0</v>
      </c>
      <c r="C224" s="56">
        <f>Июль!D224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Июнь!D225</f>
        <v>0</v>
      </c>
      <c r="C225" s="56">
        <f>Июль!D225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Июнь!D226</f>
        <v>0</v>
      </c>
      <c r="C226" s="56">
        <f>Июль!D226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Июнь!D227</f>
        <v>0</v>
      </c>
      <c r="C227" s="56">
        <f>Июль!D227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Июнь!D228</f>
        <v>0</v>
      </c>
      <c r="C228" s="56">
        <f>Июль!D228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Июнь!D229</f>
        <v>0</v>
      </c>
      <c r="C229" s="56">
        <f>Июль!D229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Июнь!D230</f>
        <v>0</v>
      </c>
      <c r="C230" s="56">
        <f>Июль!D230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Июнь!D231</f>
        <v>0</v>
      </c>
      <c r="C231" s="56">
        <f>Июль!D231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Июнь!D232</f>
        <v>0</v>
      </c>
      <c r="C232" s="56">
        <f>Июль!D232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Июнь!D233</f>
        <v>0</v>
      </c>
      <c r="C233" s="56">
        <f>Июль!D233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Июнь!D234</f>
        <v>0</v>
      </c>
      <c r="C234" s="56">
        <f>Июль!D234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Июнь!D235</f>
        <v>0</v>
      </c>
      <c r="C235" s="56">
        <f>Июль!D235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Июнь!D236</f>
        <v>0</v>
      </c>
      <c r="C236" s="56">
        <f>Июль!D236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Июнь!D237</f>
        <v>0</v>
      </c>
      <c r="C237" s="56">
        <f>Июль!D237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Июнь!D238</f>
        <v>0</v>
      </c>
      <c r="C238" s="56">
        <f>Июль!D238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Июнь!D239</f>
        <v>0</v>
      </c>
      <c r="C239" s="56">
        <f>Июль!D239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Июнь!D240</f>
        <v>0</v>
      </c>
      <c r="C240" s="56">
        <f>Июль!D240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Июнь!D241</f>
        <v>0</v>
      </c>
      <c r="C241" s="56">
        <f>Июль!D241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Июнь!D242</f>
        <v>0</v>
      </c>
      <c r="C242" s="56">
        <f>Июль!D242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Июнь!D243</f>
        <v>0</v>
      </c>
      <c r="C243" s="56">
        <f>Июль!D243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Июнь!D244</f>
        <v>0</v>
      </c>
      <c r="C244" s="56">
        <f>Июль!D244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Июнь!D245</f>
        <v>0</v>
      </c>
      <c r="C245" s="60">
        <f>Июль!D245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Июнь!D246</f>
        <v>0</v>
      </c>
      <c r="C246" s="60">
        <f>Июль!D246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40">
        <f>Июнь!D247</f>
        <v>0</v>
      </c>
      <c r="C247" s="41">
        <f>Июль!D247</f>
        <v>0</v>
      </c>
      <c r="D247" s="61"/>
      <c r="E247" s="41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Июнь!D248</f>
        <v>21371</v>
      </c>
      <c r="C248" s="44">
        <f>Июль!D248</f>
        <v>21902</v>
      </c>
      <c r="D248" s="64">
        <v>22263</v>
      </c>
      <c r="E248" s="44">
        <f t="shared" si="3"/>
        <v>361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35</v>
      </c>
      <c r="C256" s="125" t="s">
        <v>34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Июль!C258</f>
        <v>12294.2</v>
      </c>
      <c r="C258" s="122">
        <v>12425.8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983536</v>
      </c>
      <c r="C259" s="112">
        <f>C258*80</f>
        <v>994064</v>
      </c>
      <c r="D259" s="109">
        <f>C259-B259</f>
        <v>10528</v>
      </c>
      <c r="E259" s="9">
        <f>SUM(E196:E246)</f>
        <v>0</v>
      </c>
      <c r="F259" s="147"/>
      <c r="G259" s="148"/>
      <c r="H259" s="10">
        <f>D259-E259-D261</f>
        <v>10471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Июль!C261</f>
        <v>7157</v>
      </c>
      <c r="C261" s="123">
        <v>7214</v>
      </c>
      <c r="D261" s="119">
        <f>C261-B261</f>
        <v>57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76</v>
      </c>
      <c r="B263" s="111">
        <f>Июль!C263</f>
        <v>17105.099999999999</v>
      </c>
      <c r="C263" s="122">
        <v>17309.3</v>
      </c>
      <c r="D263" s="118"/>
      <c r="E263" s="83"/>
      <c r="F263" s="87" t="s">
        <v>75</v>
      </c>
      <c r="G263" s="135">
        <v>8</v>
      </c>
      <c r="H263" s="85"/>
    </row>
    <row r="264" spans="1:8" ht="15.75" thickBot="1" x14ac:dyDescent="0.25">
      <c r="A264" s="106"/>
      <c r="B264" s="115">
        <f>B263*60</f>
        <v>1026305.9999999999</v>
      </c>
      <c r="C264" s="115">
        <f>C263*60</f>
        <v>1038558</v>
      </c>
      <c r="D264" s="109">
        <f>C264-B264</f>
        <v>12252.000000000116</v>
      </c>
      <c r="E264" s="84">
        <f>SUM(E2:E53,E55:E63,E167:E171,E179,E247)</f>
        <v>11314</v>
      </c>
      <c r="F264" s="151">
        <f>(1*0.25+11*0.07)*G263*30</f>
        <v>244.8</v>
      </c>
      <c r="G264" s="152"/>
      <c r="H264" s="86">
        <f>D264-E264-F264</f>
        <v>693.20000000011646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Июль!C266</f>
        <v>48465.2</v>
      </c>
      <c r="C266" s="122">
        <v>48942</v>
      </c>
      <c r="D266" s="118"/>
      <c r="E266" s="83"/>
      <c r="F266" s="87" t="s">
        <v>74</v>
      </c>
      <c r="G266" s="135">
        <v>8</v>
      </c>
      <c r="H266" s="85"/>
    </row>
    <row r="267" spans="1:8" ht="15.75" thickBot="1" x14ac:dyDescent="0.25">
      <c r="A267" s="106"/>
      <c r="B267" s="115">
        <f>B266*30</f>
        <v>1453956</v>
      </c>
      <c r="C267" s="115">
        <f>C266*30</f>
        <v>1468260</v>
      </c>
      <c r="D267" s="109">
        <f>C267-B267</f>
        <v>14304</v>
      </c>
      <c r="E267" s="84">
        <f>SUM(E54,E64:E166,E248)</f>
        <v>13845</v>
      </c>
      <c r="F267" s="151">
        <f>(4*0.25+9*0.07)*G266*30</f>
        <v>391.20000000000005</v>
      </c>
      <c r="G267" s="152"/>
      <c r="H267" s="86">
        <f>D267-E267-F267</f>
        <v>67.799999999999955</v>
      </c>
    </row>
    <row r="268" spans="1:8" ht="15.75" thickBot="1" x14ac:dyDescent="0.25">
      <c r="A268" s="11"/>
      <c r="B268" s="116"/>
      <c r="C268" s="116"/>
      <c r="D268" s="119">
        <f>D259+D264+D267</f>
        <v>37084.000000000116</v>
      </c>
      <c r="E268" s="14">
        <f>E259+E264+E267</f>
        <v>25159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Июль!C271</f>
        <v>4447.12</v>
      </c>
      <c r="C271" s="124">
        <v>4468.2700000000004</v>
      </c>
      <c r="D271" s="120"/>
      <c r="E271" s="143">
        <v>1751.576</v>
      </c>
      <c r="F271" s="1"/>
      <c r="G271" s="1"/>
      <c r="H271" s="1"/>
    </row>
    <row r="272" spans="1:8" ht="15.75" thickBot="1" x14ac:dyDescent="0.25">
      <c r="A272" s="108"/>
      <c r="B272" s="115">
        <f>B271*800</f>
        <v>3557696</v>
      </c>
      <c r="C272" s="115">
        <f>C271*800</f>
        <v>3574616.0000000005</v>
      </c>
      <c r="D272" s="121">
        <f>C272-B272</f>
        <v>16920.000000000466</v>
      </c>
      <c r="E272" s="144">
        <f>E271*800-Июль!E271*800</f>
        <v>16480</v>
      </c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72"/>
  <sheetViews>
    <sheetView zoomScaleNormal="100" workbookViewId="0">
      <pane ySplit="1" topLeftCell="A153" activePane="bottomLeft" state="frozen"/>
      <selection activeCell="L143" sqref="L143"/>
      <selection pane="bottomLeft" activeCell="D64" sqref="D64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6.7226562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35</v>
      </c>
      <c r="C1" s="2" t="s">
        <v>34</v>
      </c>
      <c r="D1" s="93" t="s">
        <v>37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Июль!D2</f>
        <v>0</v>
      </c>
      <c r="C2" s="23">
        <f>Август!D2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Июль!D3</f>
        <v>245</v>
      </c>
      <c r="C3" s="27">
        <f>Август!D3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Июль!D4</f>
        <v>0</v>
      </c>
      <c r="C4" s="27">
        <f>Август!D4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Июль!D5</f>
        <v>42181</v>
      </c>
      <c r="C5" s="27">
        <f>Август!D5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Июль!D6</f>
        <v>36464</v>
      </c>
      <c r="C6" s="27">
        <f>Август!D6</f>
        <v>36938</v>
      </c>
      <c r="D6" s="48">
        <v>37698</v>
      </c>
      <c r="E6" s="34">
        <f t="shared" si="0"/>
        <v>760</v>
      </c>
      <c r="F6" s="27"/>
      <c r="G6" s="49"/>
      <c r="H6" s="51"/>
    </row>
    <row r="7" spans="1:8" x14ac:dyDescent="0.2">
      <c r="A7" s="31">
        <v>7.8</v>
      </c>
      <c r="B7" s="26">
        <f>Июль!D7</f>
        <v>89886</v>
      </c>
      <c r="C7" s="27">
        <f>Август!D7</f>
        <v>90247</v>
      </c>
      <c r="D7" s="48">
        <v>90674</v>
      </c>
      <c r="E7" s="34">
        <f t="shared" si="0"/>
        <v>427</v>
      </c>
      <c r="F7" s="27"/>
      <c r="G7" s="49"/>
      <c r="H7" s="51"/>
    </row>
    <row r="8" spans="1:8" x14ac:dyDescent="0.2">
      <c r="A8" s="32">
        <v>9.1</v>
      </c>
      <c r="B8" s="26">
        <f>Июль!D8</f>
        <v>8830</v>
      </c>
      <c r="C8" s="27">
        <f>Август!D8</f>
        <v>9319</v>
      </c>
      <c r="D8" s="48">
        <v>9998</v>
      </c>
      <c r="E8" s="34">
        <f t="shared" si="0"/>
        <v>679</v>
      </c>
      <c r="F8" s="27"/>
      <c r="G8" s="49"/>
      <c r="H8" s="51"/>
    </row>
    <row r="9" spans="1:8" x14ac:dyDescent="0.2">
      <c r="A9" s="126">
        <v>11</v>
      </c>
      <c r="B9" s="33">
        <f>Июль!D9</f>
        <v>1976</v>
      </c>
      <c r="C9" s="34">
        <f>Август!D9</f>
        <v>2144</v>
      </c>
      <c r="D9" s="48">
        <v>2467</v>
      </c>
      <c r="E9" s="34">
        <f t="shared" si="0"/>
        <v>323</v>
      </c>
      <c r="F9" s="34"/>
      <c r="G9" s="50"/>
      <c r="H9" s="51"/>
    </row>
    <row r="10" spans="1:8" x14ac:dyDescent="0.2">
      <c r="A10" s="31">
        <v>12.13</v>
      </c>
      <c r="B10" s="33">
        <f>Июль!D10</f>
        <v>46428</v>
      </c>
      <c r="C10" s="34">
        <f>Август!D10</f>
        <v>46903</v>
      </c>
      <c r="D10" s="48">
        <v>47389</v>
      </c>
      <c r="E10" s="34">
        <f t="shared" si="0"/>
        <v>486</v>
      </c>
      <c r="F10" s="34"/>
      <c r="G10" s="50"/>
      <c r="H10" s="51"/>
    </row>
    <row r="11" spans="1:8" x14ac:dyDescent="0.2">
      <c r="A11" s="25">
        <v>14.15</v>
      </c>
      <c r="B11" s="33">
        <f>Июль!D11</f>
        <v>9558</v>
      </c>
      <c r="C11" s="34">
        <f>Август!D11</f>
        <v>10021</v>
      </c>
      <c r="D11" s="48">
        <v>11459</v>
      </c>
      <c r="E11" s="34">
        <f t="shared" si="0"/>
        <v>1438</v>
      </c>
      <c r="F11" s="27"/>
      <c r="G11" s="49"/>
      <c r="H11" s="51"/>
    </row>
    <row r="12" spans="1:8" x14ac:dyDescent="0.2">
      <c r="A12" s="25">
        <v>16</v>
      </c>
      <c r="B12" s="33">
        <f>Июль!D12</f>
        <v>3944</v>
      </c>
      <c r="C12" s="34">
        <f>Август!D12</f>
        <v>4035</v>
      </c>
      <c r="D12" s="48">
        <v>4066</v>
      </c>
      <c r="E12" s="34">
        <f t="shared" si="0"/>
        <v>31</v>
      </c>
      <c r="F12" s="27"/>
      <c r="G12" s="49"/>
      <c r="H12" s="51"/>
    </row>
    <row r="13" spans="1:8" x14ac:dyDescent="0.2">
      <c r="A13" s="28">
        <v>17</v>
      </c>
      <c r="B13" s="33">
        <f>Июль!D13</f>
        <v>0</v>
      </c>
      <c r="C13" s="34">
        <f>Август!D13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Июль!D14</f>
        <v>0</v>
      </c>
      <c r="C14" s="34">
        <f>Август!D14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Июль!D15</f>
        <v>629</v>
      </c>
      <c r="C15" s="34">
        <f>Август!D15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Июль!D16</f>
        <v>8155</v>
      </c>
      <c r="C16" s="34">
        <f>Август!D16</f>
        <v>8360</v>
      </c>
      <c r="D16" s="48">
        <v>8400</v>
      </c>
      <c r="E16" s="34">
        <f t="shared" si="0"/>
        <v>40</v>
      </c>
      <c r="F16" s="27"/>
      <c r="G16" s="49"/>
      <c r="H16" s="51"/>
    </row>
    <row r="17" spans="1:8" x14ac:dyDescent="0.2">
      <c r="A17" s="31">
        <v>21.22</v>
      </c>
      <c r="B17" s="33">
        <f>Июль!D17</f>
        <v>10270</v>
      </c>
      <c r="C17" s="34">
        <f>Август!D17</f>
        <v>10511</v>
      </c>
      <c r="D17" s="48">
        <v>10594</v>
      </c>
      <c r="E17" s="34">
        <f t="shared" si="0"/>
        <v>83</v>
      </c>
      <c r="F17" s="34"/>
      <c r="G17" s="50"/>
      <c r="H17" s="51"/>
    </row>
    <row r="18" spans="1:8" x14ac:dyDescent="0.2">
      <c r="A18" s="25">
        <v>23</v>
      </c>
      <c r="B18" s="33">
        <f>Июль!D18</f>
        <v>3956</v>
      </c>
      <c r="C18" s="34">
        <f>Август!D18</f>
        <v>4077</v>
      </c>
      <c r="D18" s="48">
        <v>4122</v>
      </c>
      <c r="E18" s="34">
        <f t="shared" si="0"/>
        <v>45</v>
      </c>
      <c r="F18" s="27"/>
      <c r="G18" s="49"/>
      <c r="H18" s="51"/>
    </row>
    <row r="19" spans="1:8" x14ac:dyDescent="0.2">
      <c r="A19" s="25">
        <v>24</v>
      </c>
      <c r="B19" s="33">
        <f>Июль!D19</f>
        <v>50931</v>
      </c>
      <c r="C19" s="34">
        <f>Август!D19</f>
        <v>51235</v>
      </c>
      <c r="D19" s="48">
        <v>51648</v>
      </c>
      <c r="E19" s="34">
        <f t="shared" si="0"/>
        <v>413</v>
      </c>
      <c r="F19" s="27"/>
      <c r="G19" s="49"/>
      <c r="H19" s="51"/>
    </row>
    <row r="20" spans="1:8" x14ac:dyDescent="0.2">
      <c r="A20" s="28">
        <v>25</v>
      </c>
      <c r="B20" s="33">
        <f>Июль!D20</f>
        <v>0</v>
      </c>
      <c r="C20" s="34">
        <f>Август!D20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Июль!D21</f>
        <v>2057</v>
      </c>
      <c r="C21" s="34">
        <f>Август!D21</f>
        <v>2299</v>
      </c>
      <c r="D21" s="48">
        <v>2328</v>
      </c>
      <c r="E21" s="34">
        <f t="shared" si="0"/>
        <v>29</v>
      </c>
      <c r="F21" s="27"/>
      <c r="G21" s="49"/>
      <c r="H21" s="51"/>
    </row>
    <row r="22" spans="1:8" x14ac:dyDescent="0.2">
      <c r="A22" s="28">
        <v>27</v>
      </c>
      <c r="B22" s="33">
        <f>Июль!D22</f>
        <v>0</v>
      </c>
      <c r="C22" s="34">
        <f>Август!D22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Июль!D23</f>
        <v>37872</v>
      </c>
      <c r="C23" s="34">
        <f>Август!D23</f>
        <v>38209</v>
      </c>
      <c r="D23" s="48">
        <v>38365</v>
      </c>
      <c r="E23" s="34">
        <f t="shared" si="0"/>
        <v>156</v>
      </c>
      <c r="F23" s="27"/>
      <c r="G23" s="49"/>
      <c r="H23" s="51"/>
    </row>
    <row r="24" spans="1:8" x14ac:dyDescent="0.2">
      <c r="A24" s="25">
        <v>30</v>
      </c>
      <c r="B24" s="33">
        <f>Июль!D24</f>
        <v>2647</v>
      </c>
      <c r="C24" s="34">
        <f>Август!D24</f>
        <v>2733</v>
      </c>
      <c r="D24" s="48">
        <v>2855</v>
      </c>
      <c r="E24" s="34">
        <f t="shared" si="0"/>
        <v>122</v>
      </c>
      <c r="F24" s="27"/>
      <c r="G24" s="49"/>
      <c r="H24" s="51"/>
    </row>
    <row r="25" spans="1:8" x14ac:dyDescent="0.2">
      <c r="A25" s="25">
        <v>31</v>
      </c>
      <c r="B25" s="33">
        <f>Июль!D25</f>
        <v>89</v>
      </c>
      <c r="C25" s="34">
        <f>Август!D25</f>
        <v>91</v>
      </c>
      <c r="D25" s="48">
        <v>93</v>
      </c>
      <c r="E25" s="34">
        <f t="shared" si="0"/>
        <v>2</v>
      </c>
      <c r="F25" s="27"/>
      <c r="G25" s="49"/>
      <c r="H25" s="51"/>
    </row>
    <row r="26" spans="1:8" x14ac:dyDescent="0.2">
      <c r="A26" s="25">
        <v>32</v>
      </c>
      <c r="B26" s="33">
        <f>Июль!D26</f>
        <v>5262</v>
      </c>
      <c r="C26" s="34">
        <f>Август!D26</f>
        <v>5325</v>
      </c>
      <c r="D26" s="48">
        <v>5433</v>
      </c>
      <c r="E26" s="34">
        <f t="shared" si="0"/>
        <v>108</v>
      </c>
      <c r="F26" s="27"/>
      <c r="G26" s="49"/>
      <c r="H26" s="51"/>
    </row>
    <row r="27" spans="1:8" x14ac:dyDescent="0.2">
      <c r="A27" s="28">
        <v>33</v>
      </c>
      <c r="B27" s="33">
        <f>Июль!D27</f>
        <v>0</v>
      </c>
      <c r="C27" s="34">
        <f>Август!D27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Июль!D28</f>
        <v>3011</v>
      </c>
      <c r="C28" s="34">
        <f>Август!D28</f>
        <v>3117</v>
      </c>
      <c r="D28" s="48">
        <v>3194</v>
      </c>
      <c r="E28" s="34">
        <f t="shared" si="0"/>
        <v>77</v>
      </c>
      <c r="F28" s="27"/>
      <c r="G28" s="49"/>
      <c r="H28" s="51"/>
    </row>
    <row r="29" spans="1:8" x14ac:dyDescent="0.2">
      <c r="A29" s="28">
        <v>35</v>
      </c>
      <c r="B29" s="33">
        <f>Июль!D29</f>
        <v>0</v>
      </c>
      <c r="C29" s="34">
        <f>Август!D29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Июль!D30</f>
        <v>4123</v>
      </c>
      <c r="C30" s="34">
        <f>Август!D30</f>
        <v>4246</v>
      </c>
      <c r="D30" s="48">
        <v>4356</v>
      </c>
      <c r="E30" s="34">
        <f t="shared" si="0"/>
        <v>110</v>
      </c>
      <c r="F30" s="27"/>
      <c r="G30" s="49"/>
      <c r="H30" s="51"/>
    </row>
    <row r="31" spans="1:8" x14ac:dyDescent="0.2">
      <c r="A31" s="25">
        <v>37</v>
      </c>
      <c r="B31" s="33">
        <f>Июль!D31</f>
        <v>15468</v>
      </c>
      <c r="C31" s="34">
        <f>Август!D31</f>
        <v>15552</v>
      </c>
      <c r="D31" s="48">
        <v>15635</v>
      </c>
      <c r="E31" s="34">
        <f t="shared" si="0"/>
        <v>83</v>
      </c>
      <c r="F31" s="27"/>
      <c r="G31" s="49"/>
      <c r="H31" s="51"/>
    </row>
    <row r="32" spans="1:8" x14ac:dyDescent="0.2">
      <c r="A32" s="25">
        <v>38</v>
      </c>
      <c r="B32" s="33">
        <f>Июль!D32</f>
        <v>804</v>
      </c>
      <c r="C32" s="34">
        <f>Август!D32</f>
        <v>853</v>
      </c>
      <c r="D32" s="48">
        <v>904</v>
      </c>
      <c r="E32" s="34">
        <f t="shared" si="0"/>
        <v>51</v>
      </c>
      <c r="F32" s="27"/>
      <c r="G32" s="49"/>
      <c r="H32" s="51"/>
    </row>
    <row r="33" spans="1:8" x14ac:dyDescent="0.2">
      <c r="A33" s="72">
        <v>39.4</v>
      </c>
      <c r="B33" s="33">
        <f>Июль!D33</f>
        <v>59655</v>
      </c>
      <c r="C33" s="34">
        <f>Август!D33</f>
        <v>59825</v>
      </c>
      <c r="D33" s="48">
        <v>60176</v>
      </c>
      <c r="E33" s="34">
        <f t="shared" si="0"/>
        <v>351</v>
      </c>
      <c r="F33" s="34"/>
      <c r="G33" s="50"/>
      <c r="H33" s="51"/>
    </row>
    <row r="34" spans="1:8" x14ac:dyDescent="0.2">
      <c r="A34" s="35" t="s">
        <v>8</v>
      </c>
      <c r="B34" s="33">
        <f>Июль!D34</f>
        <v>21636</v>
      </c>
      <c r="C34" s="34">
        <f>Август!D34</f>
        <v>22219</v>
      </c>
      <c r="D34" s="48">
        <v>22516</v>
      </c>
      <c r="E34" s="34">
        <f t="shared" si="0"/>
        <v>297</v>
      </c>
      <c r="F34" s="52"/>
      <c r="G34" s="53"/>
      <c r="H34" s="54"/>
    </row>
    <row r="35" spans="1:8" x14ac:dyDescent="0.2">
      <c r="A35" s="25">
        <v>44</v>
      </c>
      <c r="B35" s="33">
        <f>Июль!D35</f>
        <v>1353</v>
      </c>
      <c r="C35" s="34">
        <f>Август!D35</f>
        <v>1421</v>
      </c>
      <c r="D35" s="48">
        <v>1532</v>
      </c>
      <c r="E35" s="34">
        <f t="shared" si="0"/>
        <v>111</v>
      </c>
      <c r="F35" s="27"/>
      <c r="G35" s="49"/>
      <c r="H35" s="90"/>
    </row>
    <row r="36" spans="1:8" x14ac:dyDescent="0.2">
      <c r="A36" s="25">
        <v>45</v>
      </c>
      <c r="B36" s="33">
        <f>Июль!D36</f>
        <v>1819</v>
      </c>
      <c r="C36" s="34">
        <f>Август!D36</f>
        <v>1975</v>
      </c>
      <c r="D36" s="48">
        <v>2013</v>
      </c>
      <c r="E36" s="34">
        <f t="shared" si="0"/>
        <v>38</v>
      </c>
      <c r="F36" s="27"/>
      <c r="G36" s="49"/>
      <c r="H36" s="51"/>
    </row>
    <row r="37" spans="1:8" x14ac:dyDescent="0.2">
      <c r="A37" s="25">
        <v>46</v>
      </c>
      <c r="B37" s="33">
        <f>Июль!D37</f>
        <v>6164</v>
      </c>
      <c r="C37" s="34">
        <f>Август!D37</f>
        <v>6221</v>
      </c>
      <c r="D37" s="48">
        <v>6280</v>
      </c>
      <c r="E37" s="34">
        <f t="shared" si="0"/>
        <v>59</v>
      </c>
      <c r="F37" s="27"/>
      <c r="G37" s="49"/>
      <c r="H37" s="51"/>
    </row>
    <row r="38" spans="1:8" x14ac:dyDescent="0.2">
      <c r="A38" s="35" t="s">
        <v>9</v>
      </c>
      <c r="B38" s="33">
        <f>Июль!D38</f>
        <v>31207</v>
      </c>
      <c r="C38" s="34">
        <f>Август!D38</f>
        <v>31623</v>
      </c>
      <c r="D38" s="48">
        <v>31811</v>
      </c>
      <c r="E38" s="34">
        <f t="shared" si="0"/>
        <v>188</v>
      </c>
      <c r="F38" s="27"/>
      <c r="G38" s="49"/>
      <c r="H38" s="51"/>
    </row>
    <row r="39" spans="1:8" x14ac:dyDescent="0.2">
      <c r="A39" s="25">
        <v>50.51</v>
      </c>
      <c r="B39" s="33">
        <f>Июль!D39</f>
        <v>6517</v>
      </c>
      <c r="C39" s="34">
        <f>Август!D39</f>
        <v>6790</v>
      </c>
      <c r="D39" s="48">
        <v>6984</v>
      </c>
      <c r="E39" s="34">
        <f t="shared" si="0"/>
        <v>194</v>
      </c>
      <c r="F39" s="27"/>
      <c r="G39" s="49"/>
      <c r="H39" s="51"/>
    </row>
    <row r="40" spans="1:8" x14ac:dyDescent="0.2">
      <c r="A40" s="126">
        <v>52</v>
      </c>
      <c r="B40" s="33">
        <f>Июль!D40</f>
        <v>10092</v>
      </c>
      <c r="C40" s="34">
        <f>Август!D40</f>
        <v>10371</v>
      </c>
      <c r="D40" s="48">
        <v>10770</v>
      </c>
      <c r="E40" s="34">
        <f t="shared" si="0"/>
        <v>399</v>
      </c>
      <c r="F40" s="34"/>
      <c r="G40" s="50"/>
      <c r="H40" s="51"/>
    </row>
    <row r="41" spans="1:8" x14ac:dyDescent="0.2">
      <c r="A41" s="78" t="s">
        <v>7</v>
      </c>
      <c r="B41" s="33">
        <f>Июль!D41</f>
        <v>1555</v>
      </c>
      <c r="C41" s="34">
        <f>Август!D41</f>
        <v>1793</v>
      </c>
      <c r="D41" s="48">
        <v>2062</v>
      </c>
      <c r="E41" s="34">
        <f t="shared" si="0"/>
        <v>269</v>
      </c>
      <c r="F41" s="34"/>
      <c r="G41" s="50"/>
      <c r="H41" s="51"/>
    </row>
    <row r="42" spans="1:8" x14ac:dyDescent="0.2">
      <c r="A42" s="25">
        <v>57</v>
      </c>
      <c r="B42" s="33">
        <f>Июль!D42</f>
        <v>3</v>
      </c>
      <c r="C42" s="34">
        <f>Август!D42</f>
        <v>3</v>
      </c>
      <c r="D42" s="48">
        <v>3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Июль!D43</f>
        <v>10</v>
      </c>
      <c r="C43" s="34">
        <f>Август!D43</f>
        <v>10</v>
      </c>
      <c r="D43" s="48">
        <v>10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Июль!D44</f>
        <v>0</v>
      </c>
      <c r="C44" s="34">
        <f>Август!D44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Июль!D45</f>
        <v>6564</v>
      </c>
      <c r="C45" s="34">
        <f>Август!D45</f>
        <v>6917</v>
      </c>
      <c r="D45" s="48">
        <v>7026</v>
      </c>
      <c r="E45" s="34">
        <f t="shared" si="0"/>
        <v>109</v>
      </c>
      <c r="F45" s="27"/>
      <c r="G45" s="49"/>
      <c r="H45" s="51"/>
    </row>
    <row r="46" spans="1:8" x14ac:dyDescent="0.2">
      <c r="A46" s="25">
        <v>62</v>
      </c>
      <c r="B46" s="33">
        <f>Июль!D46</f>
        <v>7717</v>
      </c>
      <c r="C46" s="34">
        <f>Август!D46</f>
        <v>8138</v>
      </c>
      <c r="D46" s="48">
        <v>8536</v>
      </c>
      <c r="E46" s="34">
        <f t="shared" si="0"/>
        <v>398</v>
      </c>
      <c r="F46" s="27"/>
      <c r="G46" s="49"/>
      <c r="H46" s="51"/>
    </row>
    <row r="47" spans="1:8" x14ac:dyDescent="0.2">
      <c r="A47" s="28">
        <v>63</v>
      </c>
      <c r="B47" s="33">
        <f>Июль!D47</f>
        <v>0</v>
      </c>
      <c r="C47" s="34">
        <f>Август!D47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Июль!D48</f>
        <v>0</v>
      </c>
      <c r="C48" s="34">
        <f>Август!D48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Июль!D49</f>
        <v>0</v>
      </c>
      <c r="C49" s="34">
        <f>Август!D49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Июль!D50</f>
        <v>6321</v>
      </c>
      <c r="C50" s="34">
        <f>Август!D50</f>
        <v>6444</v>
      </c>
      <c r="D50" s="48">
        <v>6475</v>
      </c>
      <c r="E50" s="34">
        <f t="shared" si="0"/>
        <v>31</v>
      </c>
      <c r="F50" s="27"/>
      <c r="G50" s="49"/>
      <c r="H50" s="51"/>
    </row>
    <row r="51" spans="1:8" x14ac:dyDescent="0.2">
      <c r="A51" s="25">
        <v>67</v>
      </c>
      <c r="B51" s="33">
        <f>Июль!D51</f>
        <v>1545</v>
      </c>
      <c r="C51" s="34">
        <f>Август!D51</f>
        <v>1551</v>
      </c>
      <c r="D51" s="48">
        <v>1560</v>
      </c>
      <c r="E51" s="34">
        <f t="shared" si="0"/>
        <v>9</v>
      </c>
      <c r="F51" s="27"/>
      <c r="G51" s="49"/>
      <c r="H51" s="51"/>
    </row>
    <row r="52" spans="1:8" x14ac:dyDescent="0.2">
      <c r="A52" s="25">
        <v>68</v>
      </c>
      <c r="B52" s="33">
        <f>Июль!D52</f>
        <v>9041</v>
      </c>
      <c r="C52" s="34">
        <f>Август!D52</f>
        <v>9187</v>
      </c>
      <c r="D52" s="48">
        <v>9284</v>
      </c>
      <c r="E52" s="34">
        <f t="shared" si="0"/>
        <v>97</v>
      </c>
      <c r="F52" s="27"/>
      <c r="G52" s="49"/>
      <c r="H52" s="51"/>
    </row>
    <row r="53" spans="1:8" x14ac:dyDescent="0.2">
      <c r="A53" s="25">
        <v>69</v>
      </c>
      <c r="B53" s="33">
        <f>Июль!D53</f>
        <v>3578</v>
      </c>
      <c r="C53" s="34">
        <f>Август!D53</f>
        <v>3651</v>
      </c>
      <c r="D53" s="48">
        <v>3697</v>
      </c>
      <c r="E53" s="34">
        <f t="shared" si="0"/>
        <v>46</v>
      </c>
      <c r="F53" s="27"/>
      <c r="G53" s="49"/>
      <c r="H53" s="51"/>
    </row>
    <row r="54" spans="1:8" x14ac:dyDescent="0.2">
      <c r="A54" s="35" t="s">
        <v>15</v>
      </c>
      <c r="B54" s="33">
        <f>Июль!D54</f>
        <v>64250</v>
      </c>
      <c r="C54" s="34">
        <f>Август!D54</f>
        <v>64300</v>
      </c>
      <c r="D54" s="48">
        <v>64249</v>
      </c>
      <c r="E54" s="34">
        <f t="shared" si="0"/>
        <v>-51</v>
      </c>
      <c r="F54" s="27"/>
      <c r="G54" s="49"/>
      <c r="H54" s="51"/>
    </row>
    <row r="55" spans="1:8" x14ac:dyDescent="0.2">
      <c r="A55" s="35" t="s">
        <v>16</v>
      </c>
      <c r="B55" s="33">
        <f>Июль!D55</f>
        <v>79</v>
      </c>
      <c r="C55" s="34">
        <f>Август!D55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Июль!D56</f>
        <v>13892</v>
      </c>
      <c r="C56" s="34">
        <f>Август!D56</f>
        <v>14185</v>
      </c>
      <c r="D56" s="48">
        <v>14492</v>
      </c>
      <c r="E56" s="34">
        <f t="shared" si="0"/>
        <v>307</v>
      </c>
      <c r="F56" s="27"/>
      <c r="G56" s="49"/>
      <c r="H56" s="51"/>
    </row>
    <row r="57" spans="1:8" x14ac:dyDescent="0.2">
      <c r="A57" s="25">
        <v>71</v>
      </c>
      <c r="B57" s="33">
        <f>Июль!D57</f>
        <v>536</v>
      </c>
      <c r="C57" s="34">
        <f>Август!D57</f>
        <v>543</v>
      </c>
      <c r="D57" s="48">
        <v>584</v>
      </c>
      <c r="E57" s="34">
        <f t="shared" si="0"/>
        <v>41</v>
      </c>
      <c r="F57" s="27"/>
      <c r="G57" s="49"/>
      <c r="H57" s="51"/>
    </row>
    <row r="58" spans="1:8" x14ac:dyDescent="0.2">
      <c r="A58" s="25">
        <v>72</v>
      </c>
      <c r="B58" s="33">
        <f>Июль!D58</f>
        <v>260</v>
      </c>
      <c r="C58" s="34">
        <f>Август!D58</f>
        <v>284</v>
      </c>
      <c r="D58" s="48">
        <v>299</v>
      </c>
      <c r="E58" s="34">
        <f t="shared" si="0"/>
        <v>15</v>
      </c>
      <c r="F58" s="27"/>
      <c r="G58" s="49"/>
      <c r="H58" s="51"/>
    </row>
    <row r="59" spans="1:8" x14ac:dyDescent="0.2">
      <c r="A59" s="25">
        <v>73</v>
      </c>
      <c r="B59" s="33">
        <f>Июль!D59</f>
        <v>5532</v>
      </c>
      <c r="C59" s="34">
        <f>Август!D59</f>
        <v>5785</v>
      </c>
      <c r="D59" s="48">
        <v>6415</v>
      </c>
      <c r="E59" s="34">
        <f t="shared" si="0"/>
        <v>630</v>
      </c>
      <c r="F59" s="27"/>
      <c r="G59" s="49"/>
      <c r="H59" s="51"/>
    </row>
    <row r="60" spans="1:8" x14ac:dyDescent="0.2">
      <c r="A60" s="28">
        <v>74</v>
      </c>
      <c r="B60" s="33">
        <f>Июль!D60</f>
        <v>0</v>
      </c>
      <c r="C60" s="34">
        <f>Август!D60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Июль!D61</f>
        <v>0</v>
      </c>
      <c r="C61" s="34">
        <f>Август!D61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Июль!D62</f>
        <v>1618</v>
      </c>
      <c r="C62" s="34">
        <f>Август!D62</f>
        <v>1644</v>
      </c>
      <c r="D62" s="48">
        <v>1691</v>
      </c>
      <c r="E62" s="34">
        <f t="shared" si="0"/>
        <v>47</v>
      </c>
      <c r="F62" s="27"/>
      <c r="G62" s="49"/>
      <c r="H62" s="51"/>
    </row>
    <row r="63" spans="1:8" x14ac:dyDescent="0.2">
      <c r="A63" s="25">
        <v>77</v>
      </c>
      <c r="B63" s="33">
        <f>Июль!D63</f>
        <v>42897</v>
      </c>
      <c r="C63" s="34">
        <f>Август!D63</f>
        <v>43587</v>
      </c>
      <c r="D63" s="48">
        <v>44148</v>
      </c>
      <c r="E63" s="34">
        <f t="shared" si="0"/>
        <v>561</v>
      </c>
      <c r="F63" s="27"/>
      <c r="G63" s="49"/>
      <c r="H63" s="51"/>
    </row>
    <row r="64" spans="1:8" x14ac:dyDescent="0.2">
      <c r="A64" s="25">
        <v>78</v>
      </c>
      <c r="B64" s="33">
        <f>Июль!D64</f>
        <v>34863</v>
      </c>
      <c r="C64" s="34">
        <f>Август!D64</f>
        <v>35165</v>
      </c>
      <c r="D64" s="48">
        <v>35289</v>
      </c>
      <c r="E64" s="34">
        <f t="shared" si="0"/>
        <v>124</v>
      </c>
      <c r="F64" s="27"/>
      <c r="G64" s="49"/>
      <c r="H64" s="51"/>
    </row>
    <row r="65" spans="1:8" x14ac:dyDescent="0.2">
      <c r="A65" s="126">
        <v>79</v>
      </c>
      <c r="B65" s="33">
        <f>Июль!D65</f>
        <v>34691</v>
      </c>
      <c r="C65" s="34">
        <f>Август!D65</f>
        <v>35695</v>
      </c>
      <c r="D65" s="48">
        <v>36891</v>
      </c>
      <c r="E65" s="34">
        <f t="shared" si="0"/>
        <v>1196</v>
      </c>
      <c r="F65" s="27"/>
      <c r="G65" s="49"/>
      <c r="H65" s="51"/>
    </row>
    <row r="66" spans="1:8" x14ac:dyDescent="0.2">
      <c r="A66" s="28">
        <v>80</v>
      </c>
      <c r="B66" s="33">
        <f>Июль!D66</f>
        <v>0</v>
      </c>
      <c r="C66" s="34">
        <f>Август!D66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Июль!D67</f>
        <v>28000</v>
      </c>
      <c r="C67" s="34">
        <f>Август!D67</f>
        <v>28138</v>
      </c>
      <c r="D67" s="48">
        <v>28490</v>
      </c>
      <c r="E67" s="34">
        <f t="shared" si="1"/>
        <v>352</v>
      </c>
      <c r="F67" s="34"/>
      <c r="G67" s="50"/>
      <c r="H67" s="51"/>
    </row>
    <row r="68" spans="1:8" x14ac:dyDescent="0.2">
      <c r="A68" s="31">
        <v>82</v>
      </c>
      <c r="B68" s="33">
        <f>Июль!D68</f>
        <v>4092</v>
      </c>
      <c r="C68" s="34">
        <f>Август!D68</f>
        <v>4293</v>
      </c>
      <c r="D68" s="48">
        <v>4469</v>
      </c>
      <c r="E68" s="34">
        <f t="shared" si="1"/>
        <v>176</v>
      </c>
      <c r="F68" s="34"/>
      <c r="G68" s="50"/>
      <c r="H68" s="51"/>
    </row>
    <row r="69" spans="1:8" x14ac:dyDescent="0.2">
      <c r="A69" s="28">
        <v>83</v>
      </c>
      <c r="B69" s="33">
        <f>Июль!D69</f>
        <v>0</v>
      </c>
      <c r="C69" s="34">
        <f>Август!D69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Июль!D70</f>
        <v>0</v>
      </c>
      <c r="C70" s="34">
        <f>Август!D70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Июль!D71</f>
        <v>0</v>
      </c>
      <c r="C71" s="34">
        <f>Август!D71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Июль!D72</f>
        <v>7688</v>
      </c>
      <c r="C72" s="34">
        <f>Август!D72</f>
        <v>7830</v>
      </c>
      <c r="D72" s="48">
        <v>7908</v>
      </c>
      <c r="E72" s="34">
        <f t="shared" si="1"/>
        <v>78</v>
      </c>
      <c r="F72" s="27"/>
      <c r="G72" s="49"/>
      <c r="H72" s="51"/>
    </row>
    <row r="73" spans="1:8" x14ac:dyDescent="0.2">
      <c r="A73" s="25">
        <v>87</v>
      </c>
      <c r="B73" s="33">
        <f>Июль!D73</f>
        <v>10014</v>
      </c>
      <c r="C73" s="34">
        <f>Август!D73</f>
        <v>10047</v>
      </c>
      <c r="D73" s="48">
        <v>10058</v>
      </c>
      <c r="E73" s="34">
        <f t="shared" si="1"/>
        <v>11</v>
      </c>
      <c r="F73" s="27"/>
      <c r="G73" s="49"/>
      <c r="H73" s="51"/>
    </row>
    <row r="74" spans="1:8" x14ac:dyDescent="0.2">
      <c r="A74" s="25">
        <v>88.89</v>
      </c>
      <c r="B74" s="33">
        <f>Июль!D74</f>
        <v>7285</v>
      </c>
      <c r="C74" s="34">
        <f>Август!D74</f>
        <v>7525</v>
      </c>
      <c r="D74" s="48">
        <v>7607</v>
      </c>
      <c r="E74" s="34">
        <f t="shared" si="1"/>
        <v>82</v>
      </c>
      <c r="F74" s="27"/>
      <c r="G74" s="49"/>
      <c r="H74" s="51"/>
    </row>
    <row r="75" spans="1:8" x14ac:dyDescent="0.2">
      <c r="A75" s="25">
        <v>90</v>
      </c>
      <c r="B75" s="33">
        <f>Июль!D75</f>
        <v>11436</v>
      </c>
      <c r="C75" s="34">
        <f>Август!D75</f>
        <v>11831</v>
      </c>
      <c r="D75" s="48">
        <v>12278</v>
      </c>
      <c r="E75" s="34">
        <f t="shared" si="1"/>
        <v>447</v>
      </c>
      <c r="F75" s="27"/>
      <c r="G75" s="49"/>
      <c r="H75" s="51"/>
    </row>
    <row r="76" spans="1:8" x14ac:dyDescent="0.2">
      <c r="A76" s="25">
        <v>91</v>
      </c>
      <c r="B76" s="33">
        <f>Июль!D76</f>
        <v>6401</v>
      </c>
      <c r="C76" s="34">
        <f>Август!D76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Июль!D77</f>
        <v>0</v>
      </c>
      <c r="C77" s="34">
        <f>Август!D77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Июль!D78</f>
        <v>0</v>
      </c>
      <c r="C78" s="34">
        <f>Август!D78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Июль!D79</f>
        <v>0</v>
      </c>
      <c r="C79" s="34">
        <f>Август!D79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Июль!D80</f>
        <v>0</v>
      </c>
      <c r="C80" s="34">
        <f>Август!D80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Июль!D81</f>
        <v>0</v>
      </c>
      <c r="C81" s="34">
        <f>Август!D81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Июль!D82</f>
        <v>2.5</v>
      </c>
      <c r="C82" s="34">
        <f>Август!D82</f>
        <v>2.5</v>
      </c>
      <c r="D82" s="48">
        <v>2.5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Июль!D83</f>
        <v>0</v>
      </c>
      <c r="C83" s="34">
        <f>Август!D83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Июль!D84</f>
        <v>10182</v>
      </c>
      <c r="C84" s="34">
        <f>Август!D84</f>
        <v>10539</v>
      </c>
      <c r="D84" s="48">
        <v>10799</v>
      </c>
      <c r="E84" s="34">
        <f t="shared" si="1"/>
        <v>260</v>
      </c>
      <c r="F84" s="27"/>
      <c r="G84" s="49"/>
      <c r="H84" s="51"/>
    </row>
    <row r="85" spans="1:8" x14ac:dyDescent="0.2">
      <c r="A85" s="28">
        <v>100</v>
      </c>
      <c r="B85" s="33">
        <f>Июль!D85</f>
        <v>0</v>
      </c>
      <c r="C85" s="34">
        <f>Август!D85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Июль!D86</f>
        <v>25964</v>
      </c>
      <c r="C86" s="34">
        <f>Август!D86</f>
        <v>26198</v>
      </c>
      <c r="D86" s="48">
        <v>26519</v>
      </c>
      <c r="E86" s="34">
        <f t="shared" si="1"/>
        <v>321</v>
      </c>
      <c r="F86" s="27"/>
      <c r="G86" s="49"/>
      <c r="H86" s="51"/>
    </row>
    <row r="87" spans="1:8" x14ac:dyDescent="0.2">
      <c r="A87" s="25">
        <v>103</v>
      </c>
      <c r="B87" s="33">
        <f>Июль!D87</f>
        <v>1327</v>
      </c>
      <c r="C87" s="34">
        <f>Август!D87</f>
        <v>1333</v>
      </c>
      <c r="D87" s="48">
        <v>1338</v>
      </c>
      <c r="E87" s="34">
        <f t="shared" si="1"/>
        <v>5</v>
      </c>
      <c r="F87" s="27"/>
      <c r="G87" s="49"/>
      <c r="H87" s="51"/>
    </row>
    <row r="88" spans="1:8" x14ac:dyDescent="0.2">
      <c r="A88" s="25">
        <v>104</v>
      </c>
      <c r="B88" s="33">
        <f>Июль!D88</f>
        <v>149</v>
      </c>
      <c r="C88" s="34">
        <f>Август!D88</f>
        <v>159</v>
      </c>
      <c r="D88" s="48">
        <v>162</v>
      </c>
      <c r="E88" s="34">
        <f t="shared" si="1"/>
        <v>3</v>
      </c>
      <c r="F88" s="27"/>
      <c r="G88" s="49"/>
      <c r="H88" s="51"/>
    </row>
    <row r="89" spans="1:8" x14ac:dyDescent="0.2">
      <c r="A89" s="28">
        <v>105</v>
      </c>
      <c r="B89" s="33">
        <f>Июль!D89</f>
        <v>0</v>
      </c>
      <c r="C89" s="34">
        <f>Август!D89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Июль!D90</f>
        <v>0</v>
      </c>
      <c r="C90" s="34">
        <f>Август!D90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Июль!D91</f>
        <v>67</v>
      </c>
      <c r="C91" s="34">
        <f>Август!D91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Июль!D92</f>
        <v>7104</v>
      </c>
      <c r="C92" s="34">
        <f>Август!D92</f>
        <v>7436</v>
      </c>
      <c r="D92" s="48">
        <v>7693</v>
      </c>
      <c r="E92" s="34">
        <f t="shared" si="1"/>
        <v>257</v>
      </c>
      <c r="F92" s="27"/>
      <c r="G92" s="49"/>
      <c r="H92" s="51"/>
    </row>
    <row r="93" spans="1:8" x14ac:dyDescent="0.2">
      <c r="A93" s="25">
        <v>110</v>
      </c>
      <c r="B93" s="33">
        <f>Июль!D93</f>
        <v>917</v>
      </c>
      <c r="C93" s="34">
        <f>Август!D93</f>
        <v>985</v>
      </c>
      <c r="D93" s="48">
        <v>1022</v>
      </c>
      <c r="E93" s="34">
        <f t="shared" si="1"/>
        <v>37</v>
      </c>
      <c r="F93" s="27"/>
      <c r="G93" s="49"/>
      <c r="H93" s="51"/>
    </row>
    <row r="94" spans="1:8" x14ac:dyDescent="0.2">
      <c r="A94" s="25">
        <v>111</v>
      </c>
      <c r="B94" s="33">
        <f>Июль!D94</f>
        <v>4696</v>
      </c>
      <c r="C94" s="34">
        <f>Август!D94</f>
        <v>4736</v>
      </c>
      <c r="D94" s="48">
        <v>4757</v>
      </c>
      <c r="E94" s="34">
        <f t="shared" si="1"/>
        <v>21</v>
      </c>
      <c r="F94" s="27"/>
      <c r="G94" s="49"/>
      <c r="H94" s="51"/>
    </row>
    <row r="95" spans="1:8" x14ac:dyDescent="0.2">
      <c r="A95" s="25">
        <v>112</v>
      </c>
      <c r="B95" s="33">
        <f>Июль!D95</f>
        <v>7668</v>
      </c>
      <c r="C95" s="34">
        <f>Август!D95</f>
        <v>7865</v>
      </c>
      <c r="D95" s="48">
        <v>8125</v>
      </c>
      <c r="E95" s="34">
        <f t="shared" si="1"/>
        <v>260</v>
      </c>
      <c r="F95" s="27"/>
      <c r="G95" s="49"/>
      <c r="H95" s="51"/>
    </row>
    <row r="96" spans="1:8" x14ac:dyDescent="0.2">
      <c r="A96" s="25">
        <v>113</v>
      </c>
      <c r="B96" s="33">
        <f>Июль!D96</f>
        <v>12736</v>
      </c>
      <c r="C96" s="34">
        <f>Август!D96</f>
        <v>13064</v>
      </c>
      <c r="D96" s="48">
        <v>13235</v>
      </c>
      <c r="E96" s="34">
        <f t="shared" si="1"/>
        <v>171</v>
      </c>
      <c r="F96" s="27"/>
      <c r="G96" s="49"/>
      <c r="H96" s="51"/>
    </row>
    <row r="97" spans="1:8" x14ac:dyDescent="0.2">
      <c r="A97" s="36">
        <v>114</v>
      </c>
      <c r="B97" s="33">
        <f>Июль!D97</f>
        <v>0</v>
      </c>
      <c r="C97" s="34">
        <f>Август!D97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Июль!D98</f>
        <v>1515</v>
      </c>
      <c r="C98" s="34">
        <f>Август!D98</f>
        <v>1568</v>
      </c>
      <c r="D98" s="48">
        <v>1587</v>
      </c>
      <c r="E98" s="34">
        <f t="shared" si="1"/>
        <v>19</v>
      </c>
      <c r="F98" s="34"/>
      <c r="G98" s="50"/>
      <c r="H98" s="51"/>
    </row>
    <row r="99" spans="1:8" x14ac:dyDescent="0.2">
      <c r="A99" s="28">
        <v>116</v>
      </c>
      <c r="B99" s="33">
        <f>Июль!D99</f>
        <v>0</v>
      </c>
      <c r="C99" s="34">
        <f>Август!D99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Июль!D100</f>
        <v>111367</v>
      </c>
      <c r="C100" s="34">
        <f>Август!D100</f>
        <v>111903</v>
      </c>
      <c r="D100" s="48">
        <v>112842</v>
      </c>
      <c r="E100" s="34">
        <f t="shared" si="1"/>
        <v>939</v>
      </c>
      <c r="F100" s="27"/>
      <c r="G100" s="49"/>
      <c r="H100" s="51"/>
    </row>
    <row r="101" spans="1:8" x14ac:dyDescent="0.2">
      <c r="A101" s="31">
        <v>118</v>
      </c>
      <c r="B101" s="33">
        <f>Июль!D101</f>
        <v>1223</v>
      </c>
      <c r="C101" s="34">
        <f>Август!D101</f>
        <v>1235</v>
      </c>
      <c r="D101" s="48">
        <v>1252</v>
      </c>
      <c r="E101" s="34">
        <f t="shared" si="1"/>
        <v>17</v>
      </c>
      <c r="F101" s="34"/>
      <c r="G101" s="50"/>
      <c r="H101" s="51"/>
    </row>
    <row r="102" spans="1:8" x14ac:dyDescent="0.2">
      <c r="A102" s="129">
        <v>119</v>
      </c>
      <c r="B102" s="33">
        <f>Июль!D102</f>
        <v>6</v>
      </c>
      <c r="C102" s="34">
        <f>Август!D102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Июль!D103</f>
        <v>1063</v>
      </c>
      <c r="C103" s="34">
        <f>Август!D103</f>
        <v>1111</v>
      </c>
      <c r="D103" s="48">
        <v>1146</v>
      </c>
      <c r="E103" s="34">
        <f t="shared" si="1"/>
        <v>35</v>
      </c>
      <c r="F103" s="27"/>
      <c r="G103" s="49"/>
      <c r="H103" s="51"/>
    </row>
    <row r="104" spans="1:8" x14ac:dyDescent="0.2">
      <c r="A104" s="25">
        <v>121</v>
      </c>
      <c r="B104" s="33">
        <f>Июль!D104</f>
        <v>762</v>
      </c>
      <c r="C104" s="34">
        <f>Август!D104</f>
        <v>773</v>
      </c>
      <c r="D104" s="48">
        <v>806</v>
      </c>
      <c r="E104" s="34">
        <f t="shared" si="1"/>
        <v>33</v>
      </c>
      <c r="F104" s="27"/>
      <c r="G104" s="49"/>
      <c r="H104" s="51"/>
    </row>
    <row r="105" spans="1:8" x14ac:dyDescent="0.2">
      <c r="A105" s="25">
        <v>122</v>
      </c>
      <c r="B105" s="33">
        <f>Июль!D105</f>
        <v>56</v>
      </c>
      <c r="C105" s="34">
        <f>Август!D105</f>
        <v>56</v>
      </c>
      <c r="D105" s="48">
        <v>56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Июль!D106</f>
        <v>19593</v>
      </c>
      <c r="C106" s="34">
        <f>Август!D106</f>
        <v>19954</v>
      </c>
      <c r="D106" s="48">
        <v>20503</v>
      </c>
      <c r="E106" s="34">
        <f t="shared" si="1"/>
        <v>549</v>
      </c>
      <c r="F106" s="27"/>
      <c r="G106" s="49"/>
      <c r="H106" s="51"/>
    </row>
    <row r="107" spans="1:8" x14ac:dyDescent="0.2">
      <c r="A107" s="28">
        <v>125</v>
      </c>
      <c r="B107" s="33">
        <f>Июль!D107</f>
        <v>0</v>
      </c>
      <c r="C107" s="34">
        <f>Август!D107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Июль!D108</f>
        <v>930</v>
      </c>
      <c r="C108" s="34">
        <f>Август!D108</f>
        <v>954</v>
      </c>
      <c r="D108" s="48">
        <v>964</v>
      </c>
      <c r="E108" s="34">
        <f t="shared" si="1"/>
        <v>10</v>
      </c>
      <c r="F108" s="27"/>
      <c r="G108" s="49"/>
      <c r="H108" s="51"/>
    </row>
    <row r="109" spans="1:8" x14ac:dyDescent="0.2">
      <c r="A109" s="31">
        <v>128</v>
      </c>
      <c r="B109" s="33">
        <f>Июль!D109</f>
        <v>168</v>
      </c>
      <c r="C109" s="34">
        <f>Август!D109</f>
        <v>170</v>
      </c>
      <c r="D109" s="48">
        <v>170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Июль!D110</f>
        <v>3874</v>
      </c>
      <c r="C110" s="34">
        <f>Август!D110</f>
        <v>4001</v>
      </c>
      <c r="D110" s="48">
        <v>4026</v>
      </c>
      <c r="E110" s="34">
        <f t="shared" si="1"/>
        <v>25</v>
      </c>
      <c r="F110" s="34"/>
      <c r="G110" s="50"/>
      <c r="H110" s="51"/>
    </row>
    <row r="111" spans="1:8" x14ac:dyDescent="0.2">
      <c r="A111" s="25">
        <v>130</v>
      </c>
      <c r="B111" s="33">
        <f>Июль!D111</f>
        <v>484</v>
      </c>
      <c r="C111" s="34">
        <f>Август!D111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Июль!D112</f>
        <v>4245</v>
      </c>
      <c r="C112" s="34">
        <f>Август!D112</f>
        <v>4446</v>
      </c>
      <c r="D112" s="48">
        <v>4717</v>
      </c>
      <c r="E112" s="34">
        <f t="shared" si="1"/>
        <v>271</v>
      </c>
      <c r="F112" s="27"/>
      <c r="G112" s="49"/>
      <c r="H112" s="51"/>
    </row>
    <row r="113" spans="1:8" x14ac:dyDescent="0.2">
      <c r="A113" s="73">
        <v>132</v>
      </c>
      <c r="B113" s="33">
        <f>Июль!D113</f>
        <v>8902</v>
      </c>
      <c r="C113" s="34">
        <f>Август!D113</f>
        <v>9172</v>
      </c>
      <c r="D113" s="48">
        <v>9471</v>
      </c>
      <c r="E113" s="34">
        <f t="shared" si="1"/>
        <v>299</v>
      </c>
      <c r="F113" s="27"/>
      <c r="G113" s="49"/>
      <c r="H113" s="51"/>
    </row>
    <row r="114" spans="1:8" x14ac:dyDescent="0.2">
      <c r="A114" s="126">
        <v>133.13399999999999</v>
      </c>
      <c r="B114" s="33">
        <f>Июль!D114</f>
        <v>2</v>
      </c>
      <c r="C114" s="34">
        <f>Август!D114</f>
        <v>2</v>
      </c>
      <c r="D114" s="48">
        <v>3</v>
      </c>
      <c r="E114" s="34">
        <f t="shared" si="1"/>
        <v>1</v>
      </c>
      <c r="F114" s="34"/>
      <c r="G114" s="50"/>
      <c r="H114" s="51"/>
    </row>
    <row r="115" spans="1:8" x14ac:dyDescent="0.2">
      <c r="A115" s="28">
        <v>135</v>
      </c>
      <c r="B115" s="33">
        <f>Июль!D115</f>
        <v>0</v>
      </c>
      <c r="C115" s="34">
        <f>Август!D115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Июль!D116</f>
        <v>0</v>
      </c>
      <c r="C116" s="34">
        <f>Август!D116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Июль!D117</f>
        <v>5662</v>
      </c>
      <c r="C117" s="34">
        <f>Август!D117</f>
        <v>5800</v>
      </c>
      <c r="D117" s="48">
        <v>5920</v>
      </c>
      <c r="E117" s="34">
        <f t="shared" si="1"/>
        <v>120</v>
      </c>
      <c r="F117" s="27"/>
      <c r="G117" s="49"/>
      <c r="H117" s="51"/>
    </row>
    <row r="118" spans="1:8" x14ac:dyDescent="0.2">
      <c r="A118" s="25">
        <v>139</v>
      </c>
      <c r="B118" s="33">
        <f>Июль!D118</f>
        <v>4547</v>
      </c>
      <c r="C118" s="34">
        <f>Август!D118</f>
        <v>4611</v>
      </c>
      <c r="D118" s="48">
        <v>4785</v>
      </c>
      <c r="E118" s="34">
        <f t="shared" si="1"/>
        <v>174</v>
      </c>
      <c r="F118" s="27"/>
      <c r="G118" s="49"/>
      <c r="H118" s="51"/>
    </row>
    <row r="119" spans="1:8" x14ac:dyDescent="0.2">
      <c r="A119" s="25">
        <v>140.14099999999999</v>
      </c>
      <c r="B119" s="33">
        <f>Июль!D119</f>
        <v>4951</v>
      </c>
      <c r="C119" s="34">
        <f>Август!D119</f>
        <v>5119</v>
      </c>
      <c r="D119" s="48">
        <v>5339</v>
      </c>
      <c r="E119" s="34">
        <f t="shared" si="1"/>
        <v>220</v>
      </c>
      <c r="F119" s="27"/>
      <c r="G119" s="49"/>
      <c r="H119" s="51"/>
    </row>
    <row r="120" spans="1:8" x14ac:dyDescent="0.2">
      <c r="A120" s="28">
        <v>142</v>
      </c>
      <c r="B120" s="33">
        <f>Июль!D120</f>
        <v>0</v>
      </c>
      <c r="C120" s="34">
        <f>Август!D120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Июль!D121</f>
        <v>0</v>
      </c>
      <c r="C121" s="34">
        <f>Август!D121</f>
        <v>71</v>
      </c>
      <c r="D121" s="48">
        <v>85</v>
      </c>
      <c r="E121" s="34">
        <f t="shared" si="1"/>
        <v>14</v>
      </c>
      <c r="F121" s="27"/>
      <c r="G121" s="49"/>
      <c r="H121" s="51"/>
    </row>
    <row r="122" spans="1:8" x14ac:dyDescent="0.2">
      <c r="A122" s="129">
        <v>144</v>
      </c>
      <c r="B122" s="33">
        <f>Июль!D122</f>
        <v>8089</v>
      </c>
      <c r="C122" s="34">
        <f>Август!D122</f>
        <v>8482</v>
      </c>
      <c r="D122" s="48">
        <v>8879</v>
      </c>
      <c r="E122" s="34">
        <f t="shared" si="1"/>
        <v>397</v>
      </c>
      <c r="F122" s="27"/>
      <c r="G122" s="49"/>
      <c r="H122" s="51"/>
    </row>
    <row r="123" spans="1:8" x14ac:dyDescent="0.2">
      <c r="A123" s="25">
        <v>145</v>
      </c>
      <c r="B123" s="33">
        <f>Июль!D123</f>
        <v>0</v>
      </c>
      <c r="C123" s="34">
        <f>Август!D123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Июль!D124</f>
        <v>27755</v>
      </c>
      <c r="C124" s="34">
        <f>Август!D124</f>
        <v>28438</v>
      </c>
      <c r="D124" s="48">
        <v>28999</v>
      </c>
      <c r="E124" s="34">
        <f t="shared" si="1"/>
        <v>561</v>
      </c>
      <c r="F124" s="27"/>
      <c r="G124" s="49"/>
      <c r="H124" s="51"/>
    </row>
    <row r="125" spans="1:8" x14ac:dyDescent="0.2">
      <c r="A125" s="31">
        <v>148</v>
      </c>
      <c r="B125" s="33">
        <f>Июль!D125</f>
        <v>27572</v>
      </c>
      <c r="C125" s="34">
        <f>Август!D125</f>
        <v>27572</v>
      </c>
      <c r="D125" s="48">
        <v>27852</v>
      </c>
      <c r="E125" s="34">
        <f t="shared" si="1"/>
        <v>280</v>
      </c>
      <c r="F125" s="34"/>
      <c r="G125" s="50"/>
      <c r="H125" s="51"/>
    </row>
    <row r="126" spans="1:8" x14ac:dyDescent="0.2">
      <c r="A126" s="25">
        <v>149</v>
      </c>
      <c r="B126" s="33">
        <f>Июль!D126</f>
        <v>2636</v>
      </c>
      <c r="C126" s="34">
        <f>Август!D126</f>
        <v>2887</v>
      </c>
      <c r="D126" s="48">
        <v>2987</v>
      </c>
      <c r="E126" s="34">
        <f t="shared" si="1"/>
        <v>100</v>
      </c>
      <c r="F126" s="27"/>
      <c r="G126" s="49"/>
      <c r="H126" s="51"/>
    </row>
    <row r="127" spans="1:8" x14ac:dyDescent="0.2">
      <c r="A127" s="25">
        <v>150</v>
      </c>
      <c r="B127" s="33">
        <f>Июль!D127</f>
        <v>4648</v>
      </c>
      <c r="C127" s="34">
        <f>Август!D127</f>
        <v>4825</v>
      </c>
      <c r="D127" s="48">
        <v>4832</v>
      </c>
      <c r="E127" s="34">
        <f t="shared" si="1"/>
        <v>7</v>
      </c>
      <c r="F127" s="27"/>
      <c r="G127" s="49"/>
      <c r="H127" s="51"/>
    </row>
    <row r="128" spans="1:8" x14ac:dyDescent="0.2">
      <c r="A128" s="25">
        <v>151</v>
      </c>
      <c r="B128" s="33">
        <f>Июль!D128</f>
        <v>28085</v>
      </c>
      <c r="C128" s="34">
        <f>Август!D128</f>
        <v>28239</v>
      </c>
      <c r="D128" s="48">
        <v>28463</v>
      </c>
      <c r="E128" s="34">
        <f t="shared" si="1"/>
        <v>224</v>
      </c>
      <c r="F128" s="27"/>
      <c r="G128" s="49"/>
      <c r="H128" s="51"/>
    </row>
    <row r="129" spans="1:8" x14ac:dyDescent="0.2">
      <c r="A129" s="25">
        <v>152</v>
      </c>
      <c r="B129" s="33">
        <f>Июль!D129</f>
        <v>226</v>
      </c>
      <c r="C129" s="34">
        <f>Август!D129</f>
        <v>227</v>
      </c>
      <c r="D129" s="48">
        <v>230</v>
      </c>
      <c r="E129" s="34">
        <f t="shared" si="1"/>
        <v>3</v>
      </c>
      <c r="F129" s="27"/>
      <c r="G129" s="49"/>
      <c r="H129" s="51"/>
    </row>
    <row r="130" spans="1:8" x14ac:dyDescent="0.2">
      <c r="A130" s="28">
        <v>153</v>
      </c>
      <c r="B130" s="33">
        <f>Июль!D130</f>
        <v>0</v>
      </c>
      <c r="C130" s="34">
        <f>Август!D130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Июль!D131</f>
        <v>528</v>
      </c>
      <c r="C131" s="34">
        <f>Август!D131</f>
        <v>550</v>
      </c>
      <c r="D131" s="48">
        <v>550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Июль!D132</f>
        <v>0</v>
      </c>
      <c r="C132" s="34">
        <f>Август!D132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Июль!D133</f>
        <v>92752</v>
      </c>
      <c r="C133" s="34">
        <f>Август!D133</f>
        <v>93100</v>
      </c>
      <c r="D133" s="48">
        <v>93127</v>
      </c>
      <c r="E133" s="34">
        <f t="shared" si="2"/>
        <v>27</v>
      </c>
      <c r="F133" s="27"/>
      <c r="G133" s="49"/>
      <c r="H133" s="51"/>
    </row>
    <row r="134" spans="1:8" x14ac:dyDescent="0.2">
      <c r="A134" s="25">
        <v>157.15799999999999</v>
      </c>
      <c r="B134" s="33">
        <f>Июль!D134</f>
        <v>54534</v>
      </c>
      <c r="C134" s="34">
        <f>Август!D134</f>
        <v>55783</v>
      </c>
      <c r="D134" s="48">
        <v>56614</v>
      </c>
      <c r="E134" s="34">
        <f t="shared" si="2"/>
        <v>831</v>
      </c>
      <c r="F134" s="27"/>
      <c r="G134" s="49"/>
      <c r="H134" s="51"/>
    </row>
    <row r="135" spans="1:8" x14ac:dyDescent="0.2">
      <c r="A135" s="37">
        <v>159.16</v>
      </c>
      <c r="B135" s="33">
        <f>Июль!D135</f>
        <v>8085</v>
      </c>
      <c r="C135" s="34">
        <f>Август!D135</f>
        <v>8234</v>
      </c>
      <c r="D135" s="48">
        <v>8346</v>
      </c>
      <c r="E135" s="34">
        <f t="shared" si="2"/>
        <v>112</v>
      </c>
      <c r="F135" s="27"/>
      <c r="G135" s="49"/>
      <c r="H135" s="51"/>
    </row>
    <row r="136" spans="1:8" x14ac:dyDescent="0.2">
      <c r="A136" s="73">
        <v>161</v>
      </c>
      <c r="B136" s="33">
        <f>Июль!D136</f>
        <v>4</v>
      </c>
      <c r="C136" s="34">
        <f>Август!D136</f>
        <v>4</v>
      </c>
      <c r="D136" s="48">
        <v>4</v>
      </c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Июль!D137</f>
        <v>0</v>
      </c>
      <c r="C137" s="34">
        <f>Август!D137</f>
        <v>0</v>
      </c>
      <c r="D137" s="48">
        <v>0</v>
      </c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Июль!D138</f>
        <v>18278</v>
      </c>
      <c r="C138" s="34">
        <f>Август!D138</f>
        <v>18818</v>
      </c>
      <c r="D138" s="48">
        <v>19064</v>
      </c>
      <c r="E138" s="34">
        <f t="shared" si="2"/>
        <v>246</v>
      </c>
      <c r="F138" s="27"/>
      <c r="G138" s="49"/>
      <c r="H138" s="51"/>
    </row>
    <row r="139" spans="1:8" x14ac:dyDescent="0.2">
      <c r="A139" s="25">
        <v>164</v>
      </c>
      <c r="B139" s="33">
        <f>Июль!D139</f>
        <v>23504</v>
      </c>
      <c r="C139" s="34">
        <f>Август!D139</f>
        <v>24159</v>
      </c>
      <c r="D139" s="48">
        <v>24308</v>
      </c>
      <c r="E139" s="34">
        <f t="shared" si="2"/>
        <v>149</v>
      </c>
      <c r="F139" s="27"/>
      <c r="G139" s="49"/>
      <c r="H139" s="51"/>
    </row>
    <row r="140" spans="1:8" x14ac:dyDescent="0.2">
      <c r="A140" s="36">
        <v>165</v>
      </c>
      <c r="B140" s="33">
        <f>Июль!D140</f>
        <v>0</v>
      </c>
      <c r="C140" s="34">
        <f>Август!D140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Июль!D141</f>
        <v>5011</v>
      </c>
      <c r="C141" s="34">
        <f>Август!D141</f>
        <v>5400</v>
      </c>
      <c r="D141" s="48">
        <v>5453</v>
      </c>
      <c r="E141" s="34">
        <f t="shared" si="2"/>
        <v>53</v>
      </c>
      <c r="F141" s="34"/>
      <c r="G141" s="50"/>
      <c r="H141" s="51"/>
    </row>
    <row r="142" spans="1:8" x14ac:dyDescent="0.2">
      <c r="A142" s="25">
        <v>167.16800000000001</v>
      </c>
      <c r="B142" s="33">
        <f>Июль!D142</f>
        <v>9687</v>
      </c>
      <c r="C142" s="34">
        <f>Август!D142</f>
        <v>9739</v>
      </c>
      <c r="D142" s="48">
        <v>10132</v>
      </c>
      <c r="E142" s="34">
        <f t="shared" si="2"/>
        <v>393</v>
      </c>
      <c r="F142" s="27"/>
      <c r="G142" s="49"/>
      <c r="H142" s="51"/>
    </row>
    <row r="143" spans="1:8" x14ac:dyDescent="0.2">
      <c r="A143" s="36">
        <v>169</v>
      </c>
      <c r="B143" s="33">
        <f>Июль!D143</f>
        <v>0</v>
      </c>
      <c r="C143" s="34">
        <f>Август!D143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Июль!D144</f>
        <v>0</v>
      </c>
      <c r="C144" s="34">
        <f>Август!D144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Июль!D145</f>
        <v>9305</v>
      </c>
      <c r="C145" s="34">
        <f>Август!D145</f>
        <v>9713</v>
      </c>
      <c r="D145" s="48">
        <v>9713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Июль!D146</f>
        <v>794</v>
      </c>
      <c r="C146" s="34">
        <f>Август!D146</f>
        <v>815</v>
      </c>
      <c r="D146" s="48">
        <v>815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Июль!D147</f>
        <v>5617</v>
      </c>
      <c r="C147" s="34">
        <f>Август!D147</f>
        <v>5652</v>
      </c>
      <c r="D147" s="48">
        <v>5677</v>
      </c>
      <c r="E147" s="34">
        <f t="shared" si="2"/>
        <v>25</v>
      </c>
      <c r="F147" s="27"/>
      <c r="G147" s="49"/>
      <c r="H147" s="51"/>
    </row>
    <row r="148" spans="1:8" x14ac:dyDescent="0.2">
      <c r="A148" s="25">
        <v>174</v>
      </c>
      <c r="B148" s="33">
        <f>Июль!D148</f>
        <v>15858</v>
      </c>
      <c r="C148" s="34">
        <f>Август!D148</f>
        <v>16206</v>
      </c>
      <c r="D148" s="48">
        <v>16451</v>
      </c>
      <c r="E148" s="34">
        <f t="shared" si="2"/>
        <v>245</v>
      </c>
      <c r="F148" s="27"/>
      <c r="G148" s="49"/>
      <c r="H148" s="51"/>
    </row>
    <row r="149" spans="1:8" x14ac:dyDescent="0.2">
      <c r="A149" s="36">
        <v>175</v>
      </c>
      <c r="B149" s="33">
        <f>Июль!D149</f>
        <v>0</v>
      </c>
      <c r="C149" s="34">
        <f>Август!D149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Июль!D150</f>
        <v>0</v>
      </c>
      <c r="C150" s="34">
        <f>Август!D150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Июль!D151</f>
        <v>10553</v>
      </c>
      <c r="C151" s="34">
        <f>Август!D151</f>
        <v>10940</v>
      </c>
      <c r="D151" s="48">
        <v>11739</v>
      </c>
      <c r="E151" s="34">
        <f t="shared" si="2"/>
        <v>799</v>
      </c>
      <c r="F151" s="27"/>
      <c r="G151" s="49"/>
      <c r="H151" s="51"/>
    </row>
    <row r="152" spans="1:8" x14ac:dyDescent="0.2">
      <c r="A152" s="28">
        <v>179</v>
      </c>
      <c r="B152" s="33">
        <f>Июль!D152</f>
        <v>0</v>
      </c>
      <c r="C152" s="34">
        <f>Август!D152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Июль!D153</f>
        <v>2887</v>
      </c>
      <c r="C153" s="34">
        <f>Август!D153</f>
        <v>2977</v>
      </c>
      <c r="D153" s="48">
        <v>3133</v>
      </c>
      <c r="E153" s="34">
        <f t="shared" si="2"/>
        <v>156</v>
      </c>
      <c r="F153" s="27"/>
      <c r="G153" s="49"/>
      <c r="H153" s="51"/>
    </row>
    <row r="154" spans="1:8" x14ac:dyDescent="0.2">
      <c r="A154" s="31">
        <v>182</v>
      </c>
      <c r="B154" s="33">
        <f>Июль!D154</f>
        <v>107</v>
      </c>
      <c r="C154" s="34">
        <f>Август!D154</f>
        <v>107</v>
      </c>
      <c r="D154" s="48">
        <v>109</v>
      </c>
      <c r="E154" s="34">
        <f t="shared" si="2"/>
        <v>2</v>
      </c>
      <c r="F154" s="34"/>
      <c r="G154" s="50"/>
      <c r="H154" s="51"/>
    </row>
    <row r="155" spans="1:8" x14ac:dyDescent="0.2">
      <c r="A155" s="126">
        <v>183</v>
      </c>
      <c r="B155" s="33">
        <f>Июль!D155</f>
        <v>12438</v>
      </c>
      <c r="C155" s="34">
        <f>Август!D155</f>
        <v>12744</v>
      </c>
      <c r="D155" s="48">
        <v>12998</v>
      </c>
      <c r="E155" s="34">
        <f t="shared" si="2"/>
        <v>254</v>
      </c>
      <c r="F155" s="34"/>
      <c r="G155" s="50"/>
      <c r="H155" s="51"/>
    </row>
    <row r="156" spans="1:8" x14ac:dyDescent="0.2">
      <c r="A156" s="31">
        <v>184.185</v>
      </c>
      <c r="B156" s="33">
        <f>Июль!D156</f>
        <v>2228</v>
      </c>
      <c r="C156" s="34">
        <f>Август!D156</f>
        <v>2285</v>
      </c>
      <c r="D156" s="48">
        <v>2469</v>
      </c>
      <c r="E156" s="34">
        <f>D156-C156</f>
        <v>184</v>
      </c>
      <c r="F156" s="34"/>
      <c r="G156" s="50"/>
      <c r="H156" s="51"/>
    </row>
    <row r="157" spans="1:8" x14ac:dyDescent="0.2">
      <c r="A157" s="139">
        <v>186</v>
      </c>
      <c r="B157" s="33">
        <f>Июль!D157</f>
        <v>780</v>
      </c>
      <c r="C157" s="34">
        <f>Август!D157</f>
        <v>860</v>
      </c>
      <c r="D157" s="48">
        <v>889</v>
      </c>
      <c r="E157" s="34">
        <f t="shared" si="2"/>
        <v>29</v>
      </c>
      <c r="F157" s="34"/>
      <c r="G157" s="50"/>
      <c r="H157" s="51"/>
    </row>
    <row r="158" spans="1:8" x14ac:dyDescent="0.2">
      <c r="A158" s="77">
        <v>187</v>
      </c>
      <c r="B158" s="33">
        <f>Июль!D158</f>
        <v>2477</v>
      </c>
      <c r="C158" s="34">
        <f>Август!D158</f>
        <v>2608</v>
      </c>
      <c r="D158" s="48">
        <v>2610</v>
      </c>
      <c r="E158" s="34">
        <f t="shared" si="2"/>
        <v>2</v>
      </c>
      <c r="F158" s="34"/>
      <c r="G158" s="50"/>
      <c r="H158" s="51"/>
    </row>
    <row r="159" spans="1:8" x14ac:dyDescent="0.2">
      <c r="A159" s="126">
        <v>188</v>
      </c>
      <c r="B159" s="33">
        <f>Июль!D159</f>
        <v>10039</v>
      </c>
      <c r="C159" s="34">
        <f>Август!D159</f>
        <v>10201</v>
      </c>
      <c r="D159" s="48">
        <v>10415</v>
      </c>
      <c r="E159" s="34">
        <f t="shared" si="2"/>
        <v>214</v>
      </c>
      <c r="F159" s="34"/>
      <c r="G159" s="50"/>
      <c r="H159" s="51"/>
    </row>
    <row r="160" spans="1:8" x14ac:dyDescent="0.2">
      <c r="A160" s="28">
        <v>189</v>
      </c>
      <c r="B160" s="33">
        <f>Июль!D160</f>
        <v>0</v>
      </c>
      <c r="C160" s="34">
        <f>Август!D160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Июль!D161</f>
        <v>472</v>
      </c>
      <c r="C161" s="34">
        <f>Август!D161</f>
        <v>477</v>
      </c>
      <c r="D161" s="48">
        <v>479</v>
      </c>
      <c r="E161" s="34">
        <f t="shared" si="2"/>
        <v>2</v>
      </c>
      <c r="F161" s="34"/>
      <c r="G161" s="50"/>
      <c r="H161" s="51"/>
    </row>
    <row r="162" spans="1:8" x14ac:dyDescent="0.2">
      <c r="A162" s="25">
        <v>191</v>
      </c>
      <c r="B162" s="33">
        <f>Июль!D162</f>
        <v>489</v>
      </c>
      <c r="C162" s="34">
        <f>Август!D162</f>
        <v>505</v>
      </c>
      <c r="D162" s="48">
        <v>507</v>
      </c>
      <c r="E162" s="34">
        <f t="shared" si="2"/>
        <v>2</v>
      </c>
      <c r="F162" s="34"/>
      <c r="G162" s="50"/>
      <c r="H162" s="51"/>
    </row>
    <row r="163" spans="1:8" x14ac:dyDescent="0.2">
      <c r="A163" s="36">
        <v>192</v>
      </c>
      <c r="B163" s="33">
        <f>Июль!D163</f>
        <v>0</v>
      </c>
      <c r="C163" s="34">
        <f>Август!D163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Июль!D164</f>
        <v>2032</v>
      </c>
      <c r="C164" s="34">
        <f>Август!D164</f>
        <v>2148</v>
      </c>
      <c r="D164" s="48">
        <v>2269</v>
      </c>
      <c r="E164" s="34">
        <f t="shared" si="2"/>
        <v>121</v>
      </c>
      <c r="F164" s="27"/>
      <c r="G164" s="49"/>
      <c r="H164" s="51"/>
    </row>
    <row r="165" spans="1:8" x14ac:dyDescent="0.2">
      <c r="A165" s="25">
        <v>194</v>
      </c>
      <c r="B165" s="33">
        <f>Июль!D165</f>
        <v>1627</v>
      </c>
      <c r="C165" s="34">
        <f>Август!D165</f>
        <v>1656</v>
      </c>
      <c r="D165" s="48">
        <v>1687</v>
      </c>
      <c r="E165" s="34">
        <f t="shared" si="2"/>
        <v>31</v>
      </c>
      <c r="F165" s="27"/>
      <c r="G165" s="49"/>
      <c r="H165" s="51"/>
    </row>
    <row r="166" spans="1:8" x14ac:dyDescent="0.2">
      <c r="A166" s="25">
        <v>195</v>
      </c>
      <c r="B166" s="33">
        <f>Июль!D166</f>
        <v>606</v>
      </c>
      <c r="C166" s="34">
        <f>Август!D166</f>
        <v>673</v>
      </c>
      <c r="D166" s="48">
        <v>694</v>
      </c>
      <c r="E166" s="34">
        <f t="shared" si="2"/>
        <v>21</v>
      </c>
      <c r="F166" s="27"/>
      <c r="G166" s="49"/>
      <c r="H166" s="51"/>
    </row>
    <row r="167" spans="1:8" x14ac:dyDescent="0.2">
      <c r="A167" s="25">
        <v>196</v>
      </c>
      <c r="B167" s="33">
        <f>Июль!D167</f>
        <v>34785</v>
      </c>
      <c r="C167" s="34">
        <f>Август!D167</f>
        <v>35567</v>
      </c>
      <c r="D167" s="48">
        <v>36520</v>
      </c>
      <c r="E167" s="34">
        <f t="shared" si="2"/>
        <v>953</v>
      </c>
      <c r="F167" s="27"/>
      <c r="G167" s="49"/>
      <c r="H167" s="51">
        <v>18361</v>
      </c>
    </row>
    <row r="168" spans="1:8" x14ac:dyDescent="0.2">
      <c r="A168" s="73">
        <v>197</v>
      </c>
      <c r="B168" s="33">
        <f>Июль!D168</f>
        <v>2722</v>
      </c>
      <c r="C168" s="34">
        <f>Август!D168</f>
        <v>2741</v>
      </c>
      <c r="D168" s="48">
        <v>2818</v>
      </c>
      <c r="E168" s="34">
        <f t="shared" si="2"/>
        <v>77</v>
      </c>
      <c r="F168" s="27"/>
      <c r="G168" s="49"/>
      <c r="H168" s="51"/>
    </row>
    <row r="169" spans="1:8" x14ac:dyDescent="0.2">
      <c r="A169" s="25">
        <v>198</v>
      </c>
      <c r="B169" s="33">
        <f>Июль!D169</f>
        <v>3393</v>
      </c>
      <c r="C169" s="34">
        <f>Август!D169</f>
        <v>3403</v>
      </c>
      <c r="D169" s="48">
        <v>3593</v>
      </c>
      <c r="E169" s="34">
        <f t="shared" si="2"/>
        <v>190</v>
      </c>
      <c r="F169" s="27"/>
      <c r="G169" s="49"/>
      <c r="H169" s="51"/>
    </row>
    <row r="170" spans="1:8" x14ac:dyDescent="0.2">
      <c r="A170" s="25">
        <v>199</v>
      </c>
      <c r="B170" s="33">
        <f>Июль!D170</f>
        <v>39310</v>
      </c>
      <c r="C170" s="34">
        <f>Август!D170</f>
        <v>40041</v>
      </c>
      <c r="D170" s="48">
        <v>40507</v>
      </c>
      <c r="E170" s="34">
        <f t="shared" si="2"/>
        <v>466</v>
      </c>
      <c r="F170" s="27"/>
      <c r="G170" s="49"/>
      <c r="H170" s="51"/>
    </row>
    <row r="171" spans="1:8" x14ac:dyDescent="0.2">
      <c r="A171" s="25">
        <v>200</v>
      </c>
      <c r="B171" s="33">
        <f>Июль!D171</f>
        <v>113503</v>
      </c>
      <c r="C171" s="34">
        <f>Август!D171</f>
        <v>114095</v>
      </c>
      <c r="D171" s="48">
        <v>115320</v>
      </c>
      <c r="E171" s="34">
        <f t="shared" si="2"/>
        <v>1225</v>
      </c>
      <c r="F171" s="27"/>
      <c r="G171" s="49"/>
      <c r="H171" s="51"/>
    </row>
    <row r="172" spans="1:8" x14ac:dyDescent="0.2">
      <c r="A172" s="28">
        <v>201</v>
      </c>
      <c r="B172" s="33">
        <f>Июль!D172</f>
        <v>0</v>
      </c>
      <c r="C172" s="34">
        <f>Август!D172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Июль!D173</f>
        <v>0</v>
      </c>
      <c r="C173" s="34">
        <f>Август!D173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Июль!D174</f>
        <v>0</v>
      </c>
      <c r="C174" s="34">
        <f>Август!D174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Июль!D175</f>
        <v>0</v>
      </c>
      <c r="C175" s="34">
        <f>Август!D175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Июль!D176</f>
        <v>0</v>
      </c>
      <c r="C176" s="34">
        <f>Август!D176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Июль!D177</f>
        <v>0</v>
      </c>
      <c r="C177" s="34">
        <f>Август!D177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Июль!D178</f>
        <v>0</v>
      </c>
      <c r="C178" s="34">
        <f>Август!D178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Июль!D179</f>
        <v>3970</v>
      </c>
      <c r="C179" s="34">
        <f>Август!D179</f>
        <v>4011</v>
      </c>
      <c r="D179" s="48">
        <v>4266</v>
      </c>
      <c r="E179" s="34">
        <f t="shared" si="2"/>
        <v>255</v>
      </c>
      <c r="F179" s="34"/>
      <c r="G179" s="50"/>
      <c r="H179" s="51"/>
    </row>
    <row r="180" spans="1:8" x14ac:dyDescent="0.2">
      <c r="A180" s="28">
        <v>218</v>
      </c>
      <c r="B180" s="33">
        <f>Июль!D180</f>
        <v>0</v>
      </c>
      <c r="C180" s="34">
        <f>Август!D180</f>
        <v>0</v>
      </c>
      <c r="D180" s="48"/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Июль!D181</f>
        <v>0</v>
      </c>
      <c r="C181" s="34">
        <f>Август!D181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Июль!D182</f>
        <v>0</v>
      </c>
      <c r="C182" s="34">
        <f>Август!D182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28">
        <v>221</v>
      </c>
      <c r="B183" s="33">
        <f>Июль!D183</f>
        <v>0</v>
      </c>
      <c r="C183" s="34">
        <f>Август!D183</f>
        <v>0</v>
      </c>
      <c r="D183" s="48"/>
      <c r="E183" s="34">
        <f t="shared" si="2"/>
        <v>0</v>
      </c>
      <c r="F183" s="27"/>
      <c r="G183" s="49"/>
      <c r="H183" s="51"/>
    </row>
    <row r="184" spans="1:8" x14ac:dyDescent="0.2">
      <c r="A184" s="28">
        <v>222</v>
      </c>
      <c r="B184" s="33">
        <f>Июль!D184</f>
        <v>0</v>
      </c>
      <c r="C184" s="34">
        <f>Август!D184</f>
        <v>0</v>
      </c>
      <c r="D184" s="48"/>
      <c r="E184" s="34">
        <f t="shared" si="2"/>
        <v>0</v>
      </c>
      <c r="F184" s="27"/>
      <c r="G184" s="49"/>
      <c r="H184" s="51"/>
    </row>
    <row r="185" spans="1:8" x14ac:dyDescent="0.2">
      <c r="A185" s="28">
        <v>223</v>
      </c>
      <c r="B185" s="33">
        <f>Июль!D185</f>
        <v>0</v>
      </c>
      <c r="C185" s="34">
        <f>Август!D185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Июль!D186</f>
        <v>0</v>
      </c>
      <c r="C186" s="34">
        <f>Август!D186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28">
        <v>225</v>
      </c>
      <c r="B187" s="33">
        <f>Июль!D187</f>
        <v>0</v>
      </c>
      <c r="C187" s="34">
        <f>Август!D187</f>
        <v>0</v>
      </c>
      <c r="D187" s="48"/>
      <c r="E187" s="34">
        <f t="shared" si="2"/>
        <v>0</v>
      </c>
      <c r="F187" s="27"/>
      <c r="G187" s="49"/>
      <c r="H187" s="51"/>
    </row>
    <row r="188" spans="1:8" x14ac:dyDescent="0.2">
      <c r="A188" s="28">
        <v>226</v>
      </c>
      <c r="B188" s="33">
        <f>Июль!D188</f>
        <v>0</v>
      </c>
      <c r="C188" s="34">
        <f>Август!D188</f>
        <v>0</v>
      </c>
      <c r="D188" s="48"/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Июль!D189</f>
        <v>0</v>
      </c>
      <c r="C189" s="34">
        <f>Август!D189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Июль!D190</f>
        <v>0</v>
      </c>
      <c r="C190" s="34">
        <f>Август!D190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Июль!D191</f>
        <v>0</v>
      </c>
      <c r="C191" s="34">
        <f>Август!D191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Июль!D192</f>
        <v>0</v>
      </c>
      <c r="C192" s="34">
        <f>Август!D192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Июль!D193</f>
        <v>0</v>
      </c>
      <c r="C193" s="34">
        <f>Август!D193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Июль!D194</f>
        <v>0</v>
      </c>
      <c r="C194" s="34">
        <f>Август!D194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Июль!D195</f>
        <v>0</v>
      </c>
      <c r="C195" s="34">
        <f>Август!D195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Июль!D196</f>
        <v>0</v>
      </c>
      <c r="C196" s="34">
        <f>Август!D196</f>
        <v>0</v>
      </c>
      <c r="D196" s="48"/>
      <c r="E196" s="34">
        <f t="shared" si="3"/>
        <v>0</v>
      </c>
      <c r="F196" s="27"/>
      <c r="G196" s="49"/>
      <c r="H196" s="51"/>
    </row>
    <row r="197" spans="1:8" x14ac:dyDescent="0.2">
      <c r="A197" s="25">
        <v>235</v>
      </c>
      <c r="B197" s="33">
        <f>Июль!D197</f>
        <v>0</v>
      </c>
      <c r="C197" s="34">
        <f>Август!D197</f>
        <v>0</v>
      </c>
      <c r="D197" s="48"/>
      <c r="E197" s="34">
        <f t="shared" si="3"/>
        <v>0</v>
      </c>
      <c r="F197" s="27"/>
      <c r="G197" s="49"/>
      <c r="H197" s="51"/>
    </row>
    <row r="198" spans="1:8" x14ac:dyDescent="0.2">
      <c r="A198" s="28">
        <v>236</v>
      </c>
      <c r="B198" s="33">
        <f>Июль!D198</f>
        <v>0</v>
      </c>
      <c r="C198" s="34">
        <f>Август!D198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Июль!D199</f>
        <v>0</v>
      </c>
      <c r="C199" s="34">
        <f>Август!D199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Июль!D200</f>
        <v>0</v>
      </c>
      <c r="C200" s="34">
        <f>Август!D200</f>
        <v>0</v>
      </c>
      <c r="D200" s="48"/>
      <c r="E200" s="34">
        <f t="shared" si="3"/>
        <v>0</v>
      </c>
      <c r="F200" s="27"/>
      <c r="G200" s="49"/>
      <c r="H200" s="51"/>
    </row>
    <row r="201" spans="1:8" x14ac:dyDescent="0.2">
      <c r="A201" s="25">
        <v>239</v>
      </c>
      <c r="B201" s="33">
        <f>Июль!D201</f>
        <v>0</v>
      </c>
      <c r="C201" s="34">
        <f>Август!D201</f>
        <v>0</v>
      </c>
      <c r="D201" s="48"/>
      <c r="E201" s="34">
        <f t="shared" si="3"/>
        <v>0</v>
      </c>
      <c r="F201" s="27"/>
      <c r="G201" s="49"/>
      <c r="H201" s="51"/>
    </row>
    <row r="202" spans="1:8" x14ac:dyDescent="0.2">
      <c r="A202" s="28">
        <v>240</v>
      </c>
      <c r="B202" s="33">
        <f>Июль!D202</f>
        <v>0</v>
      </c>
      <c r="C202" s="34">
        <f>Август!D202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Июль!D203</f>
        <v>0</v>
      </c>
      <c r="C203" s="34">
        <f>Август!D203</f>
        <v>0</v>
      </c>
      <c r="D203" s="48"/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Июль!D204</f>
        <v>0</v>
      </c>
      <c r="C204" s="34">
        <f>Август!D204</f>
        <v>0</v>
      </c>
      <c r="D204" s="48"/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Июль!D205</f>
        <v>0</v>
      </c>
      <c r="C205" s="34">
        <f>Август!D205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Июль!D206</f>
        <v>0</v>
      </c>
      <c r="C206" s="34">
        <f>Август!D206</f>
        <v>0</v>
      </c>
      <c r="D206" s="48"/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Июль!D207</f>
        <v>0</v>
      </c>
      <c r="C207" s="34">
        <f>Август!D207</f>
        <v>0</v>
      </c>
      <c r="D207" s="48"/>
      <c r="E207" s="34">
        <f t="shared" si="3"/>
        <v>0</v>
      </c>
      <c r="F207" s="27"/>
      <c r="G207" s="49"/>
      <c r="H207" s="51"/>
    </row>
    <row r="208" spans="1:8" x14ac:dyDescent="0.2">
      <c r="A208" s="28">
        <v>246</v>
      </c>
      <c r="B208" s="33">
        <f>Июль!D208</f>
        <v>0</v>
      </c>
      <c r="C208" s="34">
        <f>Август!D208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Июль!D209</f>
        <v>0</v>
      </c>
      <c r="C209" s="34">
        <f>Август!D209</f>
        <v>0</v>
      </c>
      <c r="D209" s="48"/>
      <c r="E209" s="34">
        <f t="shared" si="3"/>
        <v>0</v>
      </c>
      <c r="F209" s="27"/>
      <c r="G209" s="49"/>
      <c r="H209" s="51"/>
    </row>
    <row r="210" spans="1:8" x14ac:dyDescent="0.2">
      <c r="A210" s="126">
        <v>248</v>
      </c>
      <c r="B210" s="33">
        <f>Июль!D210</f>
        <v>0</v>
      </c>
      <c r="C210" s="34">
        <f>Август!D210</f>
        <v>0</v>
      </c>
      <c r="D210" s="48"/>
      <c r="E210" s="34">
        <f t="shared" si="3"/>
        <v>0</v>
      </c>
      <c r="F210" s="27"/>
      <c r="G210" s="49"/>
      <c r="H210" s="51"/>
    </row>
    <row r="211" spans="1:8" x14ac:dyDescent="0.2">
      <c r="A211" s="25">
        <v>249</v>
      </c>
      <c r="B211" s="33">
        <f>Июль!D211</f>
        <v>0</v>
      </c>
      <c r="C211" s="34">
        <f>Август!D211</f>
        <v>0</v>
      </c>
      <c r="D211" s="48"/>
      <c r="E211" s="34">
        <f t="shared" si="3"/>
        <v>0</v>
      </c>
      <c r="F211" s="27"/>
      <c r="G211" s="49"/>
      <c r="H211" s="51"/>
    </row>
    <row r="212" spans="1:8" x14ac:dyDescent="0.2">
      <c r="A212" s="28">
        <v>250</v>
      </c>
      <c r="B212" s="33">
        <f>Июль!D212</f>
        <v>0</v>
      </c>
      <c r="C212" s="34">
        <f>Август!D212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Июль!D213</f>
        <v>0</v>
      </c>
      <c r="C213" s="34">
        <f>Август!D213</f>
        <v>0</v>
      </c>
      <c r="D213" s="48"/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Июль!D214</f>
        <v>0</v>
      </c>
      <c r="C214" s="34">
        <f>Август!D214</f>
        <v>0</v>
      </c>
      <c r="D214" s="48"/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Июль!D215</f>
        <v>0</v>
      </c>
      <c r="C215" s="34">
        <f>Август!D215</f>
        <v>0</v>
      </c>
      <c r="D215" s="48"/>
      <c r="E215" s="34">
        <f t="shared" si="3"/>
        <v>0</v>
      </c>
      <c r="F215" s="27"/>
      <c r="G215" s="49"/>
      <c r="H215" s="51"/>
    </row>
    <row r="216" spans="1:8" x14ac:dyDescent="0.2">
      <c r="A216" s="28">
        <v>254</v>
      </c>
      <c r="B216" s="33">
        <f>Июль!D216</f>
        <v>0</v>
      </c>
      <c r="C216" s="34">
        <f>Август!D216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Июль!D217</f>
        <v>0</v>
      </c>
      <c r="C217" s="34">
        <f>Август!D217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Июль!D218</f>
        <v>0</v>
      </c>
      <c r="C218" s="34">
        <f>Август!D218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Июль!D219</f>
        <v>0</v>
      </c>
      <c r="C219" s="34">
        <f>Август!D219</f>
        <v>0</v>
      </c>
      <c r="D219" s="48"/>
      <c r="E219" s="34">
        <f t="shared" si="3"/>
        <v>0</v>
      </c>
      <c r="F219" s="27"/>
      <c r="G219" s="49"/>
      <c r="H219" s="51"/>
    </row>
    <row r="220" spans="1:8" x14ac:dyDescent="0.2">
      <c r="A220" s="28">
        <v>259</v>
      </c>
      <c r="B220" s="55">
        <f>Июль!D220</f>
        <v>0</v>
      </c>
      <c r="C220" s="56">
        <f>Август!D220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Июль!D221</f>
        <v>0</v>
      </c>
      <c r="C221" s="56">
        <f>Август!D221</f>
        <v>0</v>
      </c>
      <c r="D221" s="57"/>
      <c r="E221" s="56">
        <f t="shared" si="3"/>
        <v>0</v>
      </c>
      <c r="F221" s="38"/>
      <c r="G221" s="58"/>
      <c r="H221" s="70"/>
    </row>
    <row r="222" spans="1:8" x14ac:dyDescent="0.2">
      <c r="A222" s="25">
        <v>261</v>
      </c>
      <c r="B222" s="55">
        <f>Июль!D222</f>
        <v>0</v>
      </c>
      <c r="C222" s="56">
        <f>Август!D222</f>
        <v>0</v>
      </c>
      <c r="D222" s="57"/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Июль!D223</f>
        <v>0</v>
      </c>
      <c r="C223" s="56">
        <f>Август!D223</f>
        <v>0</v>
      </c>
      <c r="D223" s="57"/>
      <c r="E223" s="56">
        <f t="shared" si="3"/>
        <v>0</v>
      </c>
      <c r="F223" s="38"/>
      <c r="G223" s="58"/>
      <c r="H223" s="70"/>
    </row>
    <row r="224" spans="1:8" x14ac:dyDescent="0.2">
      <c r="A224" s="28">
        <v>263</v>
      </c>
      <c r="B224" s="55">
        <f>Июль!D224</f>
        <v>0</v>
      </c>
      <c r="C224" s="56">
        <f>Август!D224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Июль!D225</f>
        <v>0</v>
      </c>
      <c r="C225" s="56">
        <f>Август!D225</f>
        <v>0</v>
      </c>
      <c r="D225" s="57"/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Июль!D226</f>
        <v>0</v>
      </c>
      <c r="C226" s="56">
        <f>Август!D226</f>
        <v>0</v>
      </c>
      <c r="D226" s="57"/>
      <c r="E226" s="56">
        <f t="shared" si="3"/>
        <v>0</v>
      </c>
      <c r="F226" s="38"/>
      <c r="G226" s="58"/>
      <c r="H226" s="70"/>
    </row>
    <row r="227" spans="1:8" x14ac:dyDescent="0.2">
      <c r="A227" s="25">
        <v>266</v>
      </c>
      <c r="B227" s="55">
        <f>Июль!D227</f>
        <v>0</v>
      </c>
      <c r="C227" s="56">
        <f>Август!D227</f>
        <v>0</v>
      </c>
      <c r="D227" s="57"/>
      <c r="E227" s="56">
        <f t="shared" si="3"/>
        <v>0</v>
      </c>
      <c r="F227" s="38"/>
      <c r="G227" s="58"/>
      <c r="H227" s="70"/>
    </row>
    <row r="228" spans="1:8" x14ac:dyDescent="0.2">
      <c r="A228" s="25">
        <v>267</v>
      </c>
      <c r="B228" s="55">
        <f>Июль!D228</f>
        <v>0</v>
      </c>
      <c r="C228" s="56">
        <f>Август!D228</f>
        <v>0</v>
      </c>
      <c r="D228" s="57"/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Июль!D229</f>
        <v>0</v>
      </c>
      <c r="C229" s="56">
        <f>Август!D229</f>
        <v>0</v>
      </c>
      <c r="D229" s="57"/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Июль!D230</f>
        <v>0</v>
      </c>
      <c r="C230" s="56">
        <f>Август!D230</f>
        <v>0</v>
      </c>
      <c r="D230" s="57"/>
      <c r="E230" s="56">
        <f t="shared" si="3"/>
        <v>0</v>
      </c>
      <c r="F230" s="38"/>
      <c r="G230" s="58"/>
      <c r="H230" s="70"/>
    </row>
    <row r="231" spans="1:8" x14ac:dyDescent="0.2">
      <c r="A231" s="25">
        <v>270</v>
      </c>
      <c r="B231" s="55">
        <f>Июль!D231</f>
        <v>0</v>
      </c>
      <c r="C231" s="56">
        <f>Август!D231</f>
        <v>0</v>
      </c>
      <c r="D231" s="57"/>
      <c r="E231" s="56">
        <f t="shared" si="3"/>
        <v>0</v>
      </c>
      <c r="F231" s="38"/>
      <c r="G231" s="58"/>
      <c r="H231" s="70"/>
    </row>
    <row r="232" spans="1:8" x14ac:dyDescent="0.2">
      <c r="A232" s="25">
        <v>271</v>
      </c>
      <c r="B232" s="55">
        <f>Июль!D232</f>
        <v>0</v>
      </c>
      <c r="C232" s="56">
        <f>Август!D232</f>
        <v>0</v>
      </c>
      <c r="D232" s="57"/>
      <c r="E232" s="56">
        <f t="shared" si="3"/>
        <v>0</v>
      </c>
      <c r="F232" s="38"/>
      <c r="G232" s="58"/>
      <c r="H232" s="70"/>
    </row>
    <row r="233" spans="1:8" x14ac:dyDescent="0.2">
      <c r="A233" s="25">
        <v>272</v>
      </c>
      <c r="B233" s="55">
        <f>Июль!D233</f>
        <v>0</v>
      </c>
      <c r="C233" s="56">
        <f>Август!D233</f>
        <v>0</v>
      </c>
      <c r="D233" s="57"/>
      <c r="E233" s="56">
        <f t="shared" si="3"/>
        <v>0</v>
      </c>
      <c r="F233" s="38"/>
      <c r="G233" s="58"/>
      <c r="H233" s="70"/>
    </row>
    <row r="234" spans="1:8" x14ac:dyDescent="0.2">
      <c r="A234" s="28">
        <v>273</v>
      </c>
      <c r="B234" s="55">
        <f>Июль!D234</f>
        <v>0</v>
      </c>
      <c r="C234" s="56">
        <f>Август!D234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Июль!D235</f>
        <v>0</v>
      </c>
      <c r="C235" s="56">
        <f>Август!D235</f>
        <v>0</v>
      </c>
      <c r="D235" s="57"/>
      <c r="E235" s="56">
        <f t="shared" si="3"/>
        <v>0</v>
      </c>
      <c r="F235" s="38"/>
      <c r="G235" s="58"/>
      <c r="H235" s="70"/>
    </row>
    <row r="236" spans="1:8" x14ac:dyDescent="0.2">
      <c r="A236" s="28">
        <v>275</v>
      </c>
      <c r="B236" s="55">
        <f>Июль!D236</f>
        <v>0</v>
      </c>
      <c r="C236" s="56">
        <f>Август!D236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Июль!D237</f>
        <v>0</v>
      </c>
      <c r="C237" s="56">
        <f>Август!D237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Июль!D238</f>
        <v>0</v>
      </c>
      <c r="C238" s="56">
        <f>Август!D238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28">
        <v>278</v>
      </c>
      <c r="B239" s="55">
        <f>Июль!D239</f>
        <v>0</v>
      </c>
      <c r="C239" s="56">
        <f>Август!D239</f>
        <v>0</v>
      </c>
      <c r="D239" s="57"/>
      <c r="E239" s="56">
        <f t="shared" si="3"/>
        <v>0</v>
      </c>
      <c r="F239" s="38"/>
      <c r="G239" s="58"/>
      <c r="H239" s="70"/>
    </row>
    <row r="240" spans="1:8" x14ac:dyDescent="0.2">
      <c r="A240" s="28">
        <v>279</v>
      </c>
      <c r="B240" s="55">
        <f>Июль!D240</f>
        <v>0</v>
      </c>
      <c r="C240" s="56">
        <f>Август!D240</f>
        <v>0</v>
      </c>
      <c r="D240" s="57"/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Июль!D241</f>
        <v>0</v>
      </c>
      <c r="C241" s="56">
        <f>Август!D241</f>
        <v>0</v>
      </c>
      <c r="D241" s="57"/>
      <c r="E241" s="56">
        <f t="shared" si="3"/>
        <v>0</v>
      </c>
      <c r="F241" s="38"/>
      <c r="G241" s="58"/>
      <c r="H241" s="70"/>
    </row>
    <row r="242" spans="1:8" x14ac:dyDescent="0.2">
      <c r="A242" s="28">
        <v>281</v>
      </c>
      <c r="B242" s="55">
        <f>Июль!D242</f>
        <v>0</v>
      </c>
      <c r="C242" s="56">
        <f>Август!D242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Июль!D243</f>
        <v>0</v>
      </c>
      <c r="C243" s="56">
        <f>Август!D243</f>
        <v>0</v>
      </c>
      <c r="D243" s="57"/>
      <c r="E243" s="56">
        <f t="shared" si="3"/>
        <v>0</v>
      </c>
      <c r="F243" s="38"/>
      <c r="G243" s="58"/>
      <c r="H243" s="70"/>
    </row>
    <row r="244" spans="1:8" x14ac:dyDescent="0.2">
      <c r="A244" s="28">
        <v>283</v>
      </c>
      <c r="B244" s="55">
        <f>Июль!D244</f>
        <v>0</v>
      </c>
      <c r="C244" s="56">
        <f>Август!D244</f>
        <v>0</v>
      </c>
      <c r="D244" s="57"/>
      <c r="E244" s="56">
        <f t="shared" si="3"/>
        <v>0</v>
      </c>
      <c r="F244" s="38"/>
      <c r="G244" s="58"/>
      <c r="H244" s="70"/>
    </row>
    <row r="245" spans="1:8" x14ac:dyDescent="0.2">
      <c r="A245" s="39">
        <v>284</v>
      </c>
      <c r="B245" s="59">
        <f>Июль!D245</f>
        <v>0</v>
      </c>
      <c r="C245" s="60">
        <f>Август!D245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Июль!D246</f>
        <v>0</v>
      </c>
      <c r="C246" s="60">
        <f>Август!D246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59">
        <f>Июль!D247</f>
        <v>0</v>
      </c>
      <c r="C247" s="60">
        <f>Август!D247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Июль!D248</f>
        <v>21902</v>
      </c>
      <c r="C248" s="44">
        <f>Август!D248</f>
        <v>22263</v>
      </c>
      <c r="D248" s="64">
        <v>22537</v>
      </c>
      <c r="E248" s="44">
        <f t="shared" si="3"/>
        <v>274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34</v>
      </c>
      <c r="C256" s="125" t="s">
        <v>37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Август!C258</f>
        <v>12425.8</v>
      </c>
      <c r="C258" s="122">
        <v>12631.4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994064</v>
      </c>
      <c r="C259" s="112">
        <f>C258*80</f>
        <v>1010512</v>
      </c>
      <c r="D259" s="109">
        <f>C259-B259</f>
        <v>16448</v>
      </c>
      <c r="E259" s="9">
        <f>SUM(E196:E246)</f>
        <v>0</v>
      </c>
      <c r="F259" s="147"/>
      <c r="G259" s="148"/>
      <c r="H259" s="10">
        <f>D259-E259-D261</f>
        <v>16371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Август!C261</f>
        <v>7214</v>
      </c>
      <c r="C261" s="123">
        <v>7291</v>
      </c>
      <c r="D261" s="119">
        <f>C261-B261</f>
        <v>77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76</v>
      </c>
      <c r="B263" s="111">
        <f>Август!C263</f>
        <v>17309.3</v>
      </c>
      <c r="C263" s="122">
        <v>17542.2</v>
      </c>
      <c r="D263" s="118"/>
      <c r="E263" s="83"/>
      <c r="F263" s="87" t="s">
        <v>75</v>
      </c>
      <c r="G263" s="135">
        <v>10</v>
      </c>
      <c r="H263" s="85"/>
    </row>
    <row r="264" spans="1:8" ht="15.75" thickBot="1" x14ac:dyDescent="0.25">
      <c r="A264" s="106"/>
      <c r="B264" s="115">
        <f>B263*60</f>
        <v>1038558</v>
      </c>
      <c r="C264" s="115">
        <f>C263*60</f>
        <v>1052532</v>
      </c>
      <c r="D264" s="109">
        <f>C264-B264</f>
        <v>13974</v>
      </c>
      <c r="E264" s="84">
        <f>SUM(E2:E53,E55:E63,E167:E171,E179,E247)</f>
        <v>12826</v>
      </c>
      <c r="F264" s="151">
        <f>(1*0.25+11*0.07)*G263*30</f>
        <v>306</v>
      </c>
      <c r="G264" s="152"/>
      <c r="H264" s="86">
        <f>D264-E264-F264</f>
        <v>842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Август!C266</f>
        <v>48942</v>
      </c>
      <c r="C266" s="122">
        <v>49384.3</v>
      </c>
      <c r="D266" s="118"/>
      <c r="E266" s="83"/>
      <c r="F266" s="87" t="s">
        <v>74</v>
      </c>
      <c r="G266" s="135">
        <v>10</v>
      </c>
      <c r="H266" s="85"/>
    </row>
    <row r="267" spans="1:8" ht="15.75" thickBot="1" x14ac:dyDescent="0.25">
      <c r="A267" s="106"/>
      <c r="B267" s="115">
        <f>B266*30</f>
        <v>1468260</v>
      </c>
      <c r="C267" s="115">
        <f>C266*30</f>
        <v>1481529</v>
      </c>
      <c r="D267" s="109">
        <f>C267-B267</f>
        <v>13269</v>
      </c>
      <c r="E267" s="84">
        <f>SUM(E54,E64:E166,E248)</f>
        <v>12220</v>
      </c>
      <c r="F267" s="151">
        <f>(4*0.25+9*0.07)*G266*30</f>
        <v>489</v>
      </c>
      <c r="G267" s="152"/>
      <c r="H267" s="86">
        <f>D267-E267-F267</f>
        <v>560</v>
      </c>
    </row>
    <row r="268" spans="1:8" ht="15.75" thickBot="1" x14ac:dyDescent="0.25">
      <c r="A268" s="11"/>
      <c r="B268" s="116"/>
      <c r="C268" s="116"/>
      <c r="D268" s="119">
        <f>D259+D264+D267</f>
        <v>43691</v>
      </c>
      <c r="E268" s="14">
        <f>E259+E264+E267</f>
        <v>25046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Август!C271</f>
        <v>4468.2700000000004</v>
      </c>
      <c r="C271" s="124">
        <v>4497.5200000000004</v>
      </c>
      <c r="D271" s="120"/>
      <c r="E271" s="143">
        <v>1780.345</v>
      </c>
      <c r="F271" s="1"/>
      <c r="G271" s="1"/>
      <c r="H271" s="1"/>
    </row>
    <row r="272" spans="1:8" ht="15.75" thickBot="1" x14ac:dyDescent="0.25">
      <c r="A272" s="108"/>
      <c r="B272" s="115">
        <f>B271*800</f>
        <v>3574616.0000000005</v>
      </c>
      <c r="C272" s="115">
        <f>C271*800</f>
        <v>3598016.0000000005</v>
      </c>
      <c r="D272" s="121">
        <f>C272-B272</f>
        <v>23400</v>
      </c>
      <c r="E272" s="144">
        <f>E271*800-Август!E271*800</f>
        <v>23015.199999999953</v>
      </c>
      <c r="F272" s="1"/>
      <c r="G272" s="1"/>
      <c r="H272" s="1"/>
    </row>
  </sheetData>
  <sheetProtection password="CF36" sheet="1" objects="1" scenarios="1"/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72"/>
  <sheetViews>
    <sheetView workbookViewId="0">
      <pane ySplit="1" topLeftCell="A43" activePane="bottomLeft" state="frozen"/>
      <selection activeCell="L143" sqref="L143"/>
      <selection pane="bottomLeft" activeCell="Q11" sqref="Q11"/>
    </sheetView>
  </sheetViews>
  <sheetFormatPr defaultRowHeight="15" x14ac:dyDescent="0.2"/>
  <cols>
    <col min="1" max="1" width="8.875" bestFit="1" customWidth="1"/>
    <col min="2" max="4" width="12.9140625" customWidth="1"/>
    <col min="5" max="5" width="13.5859375" customWidth="1"/>
    <col min="6" max="6" width="6.7226562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34</v>
      </c>
      <c r="C1" s="2" t="s">
        <v>37</v>
      </c>
      <c r="D1" s="93" t="s">
        <v>38</v>
      </c>
      <c r="E1" s="3" t="s">
        <v>25</v>
      </c>
      <c r="F1" s="3"/>
      <c r="G1" s="20"/>
      <c r="H1" s="137"/>
    </row>
    <row r="2" spans="1:8" x14ac:dyDescent="0.2">
      <c r="A2" s="21">
        <v>1</v>
      </c>
      <c r="B2" s="22">
        <f>Август!D2</f>
        <v>0</v>
      </c>
      <c r="C2" s="23">
        <f>Сентябрь!D2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Август!D3</f>
        <v>245</v>
      </c>
      <c r="C3" s="27">
        <f>Сентябрь!D3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Август!D4</f>
        <v>0</v>
      </c>
      <c r="C4" s="27">
        <f>Сентябрь!D4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Август!D5</f>
        <v>42181</v>
      </c>
      <c r="C5" s="27">
        <f>Сентябрь!D5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Август!D6</f>
        <v>36938</v>
      </c>
      <c r="C6" s="27">
        <f>Сентябрь!D6</f>
        <v>37698</v>
      </c>
      <c r="D6" s="48">
        <v>38397</v>
      </c>
      <c r="E6" s="34">
        <f t="shared" si="0"/>
        <v>699</v>
      </c>
      <c r="F6" s="27"/>
      <c r="G6" s="49"/>
      <c r="H6" s="51"/>
    </row>
    <row r="7" spans="1:8" x14ac:dyDescent="0.2">
      <c r="A7" s="31">
        <v>7.8</v>
      </c>
      <c r="B7" s="26">
        <f>Август!D7</f>
        <v>90247</v>
      </c>
      <c r="C7" s="27">
        <f>Сентябрь!D7</f>
        <v>90674</v>
      </c>
      <c r="D7" s="48">
        <v>91944</v>
      </c>
      <c r="E7" s="34">
        <f t="shared" si="0"/>
        <v>1270</v>
      </c>
      <c r="F7" s="27"/>
      <c r="G7" s="49"/>
      <c r="H7" s="51"/>
    </row>
    <row r="8" spans="1:8" x14ac:dyDescent="0.2">
      <c r="A8" s="32">
        <v>9.1</v>
      </c>
      <c r="B8" s="26">
        <f>Август!D8</f>
        <v>9319</v>
      </c>
      <c r="C8" s="27">
        <f>Сентябрь!D8</f>
        <v>9998</v>
      </c>
      <c r="D8" s="48">
        <v>10504</v>
      </c>
      <c r="E8" s="34">
        <f t="shared" si="0"/>
        <v>506</v>
      </c>
      <c r="F8" s="27"/>
      <c r="G8" s="49"/>
      <c r="H8" s="51"/>
    </row>
    <row r="9" spans="1:8" x14ac:dyDescent="0.2">
      <c r="A9" s="126">
        <v>11</v>
      </c>
      <c r="B9" s="33">
        <f>Август!D9</f>
        <v>2144</v>
      </c>
      <c r="C9" s="34">
        <f>Сентябрь!D9</f>
        <v>2467</v>
      </c>
      <c r="D9" s="48">
        <v>2847</v>
      </c>
      <c r="E9" s="34">
        <f t="shared" si="0"/>
        <v>380</v>
      </c>
      <c r="F9" s="34"/>
      <c r="G9" s="50"/>
      <c r="H9" s="51"/>
    </row>
    <row r="10" spans="1:8" x14ac:dyDescent="0.2">
      <c r="A10" s="31">
        <v>12.13</v>
      </c>
      <c r="B10" s="33">
        <f>Август!D10</f>
        <v>46903</v>
      </c>
      <c r="C10" s="34">
        <f>Сентябрь!D10</f>
        <v>47389</v>
      </c>
      <c r="D10" s="48">
        <v>47798</v>
      </c>
      <c r="E10" s="34">
        <f t="shared" si="0"/>
        <v>409</v>
      </c>
      <c r="F10" s="34"/>
      <c r="G10" s="50"/>
      <c r="H10" s="51"/>
    </row>
    <row r="11" spans="1:8" x14ac:dyDescent="0.2">
      <c r="A11" s="25">
        <v>14.15</v>
      </c>
      <c r="B11" s="33">
        <f>Август!D11</f>
        <v>10021</v>
      </c>
      <c r="C11" s="34">
        <f>Сентябрь!D11</f>
        <v>11459</v>
      </c>
      <c r="D11" s="48">
        <v>13063</v>
      </c>
      <c r="E11" s="34">
        <f t="shared" si="0"/>
        <v>1604</v>
      </c>
      <c r="F11" s="27"/>
      <c r="G11" s="49"/>
      <c r="H11" s="51"/>
    </row>
    <row r="12" spans="1:8" x14ac:dyDescent="0.2">
      <c r="A12" s="25">
        <v>16</v>
      </c>
      <c r="B12" s="33">
        <f>Август!D12</f>
        <v>4035</v>
      </c>
      <c r="C12" s="34">
        <f>Сентябрь!D12</f>
        <v>4066</v>
      </c>
      <c r="D12" s="48">
        <v>4273</v>
      </c>
      <c r="E12" s="34">
        <f t="shared" si="0"/>
        <v>207</v>
      </c>
      <c r="F12" s="27"/>
      <c r="G12" s="49"/>
      <c r="H12" s="51"/>
    </row>
    <row r="13" spans="1:8" x14ac:dyDescent="0.2">
      <c r="A13" s="28">
        <v>17</v>
      </c>
      <c r="B13" s="33">
        <f>Август!D13</f>
        <v>0</v>
      </c>
      <c r="C13" s="34">
        <f>Сентябрь!D13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Август!D14</f>
        <v>0</v>
      </c>
      <c r="C14" s="34">
        <f>Сентябрь!D14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Август!D15</f>
        <v>629</v>
      </c>
      <c r="C15" s="34">
        <f>Сентябрь!D15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Август!D16</f>
        <v>8360</v>
      </c>
      <c r="C16" s="34">
        <f>Сентябрь!D16</f>
        <v>8400</v>
      </c>
      <c r="D16" s="48">
        <v>8401</v>
      </c>
      <c r="E16" s="34">
        <f t="shared" si="0"/>
        <v>1</v>
      </c>
      <c r="F16" s="27"/>
      <c r="G16" s="49"/>
      <c r="H16" s="51"/>
    </row>
    <row r="17" spans="1:8" x14ac:dyDescent="0.2">
      <c r="A17" s="31">
        <v>21.22</v>
      </c>
      <c r="B17" s="33">
        <f>Август!D17</f>
        <v>10511</v>
      </c>
      <c r="C17" s="34">
        <f>Сентябрь!D17</f>
        <v>10594</v>
      </c>
      <c r="D17" s="48">
        <v>10723</v>
      </c>
      <c r="E17" s="34">
        <f t="shared" si="0"/>
        <v>129</v>
      </c>
      <c r="F17" s="34"/>
      <c r="G17" s="50"/>
      <c r="H17" s="51"/>
    </row>
    <row r="18" spans="1:8" x14ac:dyDescent="0.2">
      <c r="A18" s="25">
        <v>23</v>
      </c>
      <c r="B18" s="33">
        <f>Август!D18</f>
        <v>4077</v>
      </c>
      <c r="C18" s="34">
        <f>Сентябрь!D18</f>
        <v>4122</v>
      </c>
      <c r="D18" s="48">
        <v>4257</v>
      </c>
      <c r="E18" s="34">
        <f t="shared" si="0"/>
        <v>135</v>
      </c>
      <c r="F18" s="27"/>
      <c r="G18" s="49"/>
      <c r="H18" s="51"/>
    </row>
    <row r="19" spans="1:8" x14ac:dyDescent="0.2">
      <c r="A19" s="25">
        <v>24</v>
      </c>
      <c r="B19" s="33">
        <f>Август!D19</f>
        <v>51235</v>
      </c>
      <c r="C19" s="34">
        <f>Сентябрь!D19</f>
        <v>51648</v>
      </c>
      <c r="D19" s="48">
        <v>52669</v>
      </c>
      <c r="E19" s="34">
        <f t="shared" si="0"/>
        <v>1021</v>
      </c>
      <c r="F19" s="27"/>
      <c r="G19" s="49"/>
      <c r="H19" s="51"/>
    </row>
    <row r="20" spans="1:8" x14ac:dyDescent="0.2">
      <c r="A20" s="28">
        <v>25</v>
      </c>
      <c r="B20" s="33">
        <f>Август!D20</f>
        <v>0</v>
      </c>
      <c r="C20" s="34">
        <f>Сентябрь!D20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Август!D21</f>
        <v>2299</v>
      </c>
      <c r="C21" s="34">
        <f>Сентябрь!D21</f>
        <v>2328</v>
      </c>
      <c r="D21" s="48">
        <v>2329</v>
      </c>
      <c r="E21" s="34">
        <f t="shared" si="0"/>
        <v>1</v>
      </c>
      <c r="F21" s="27"/>
      <c r="G21" s="49"/>
      <c r="H21" s="51"/>
    </row>
    <row r="22" spans="1:8" x14ac:dyDescent="0.2">
      <c r="A22" s="28">
        <v>27</v>
      </c>
      <c r="B22" s="33">
        <f>Август!D22</f>
        <v>0</v>
      </c>
      <c r="C22" s="34">
        <f>Сентябрь!D22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Август!D23</f>
        <v>38209</v>
      </c>
      <c r="C23" s="34">
        <f>Сентябрь!D23</f>
        <v>38365</v>
      </c>
      <c r="D23" s="48">
        <v>38587</v>
      </c>
      <c r="E23" s="34">
        <f t="shared" si="0"/>
        <v>222</v>
      </c>
      <c r="F23" s="27"/>
      <c r="G23" s="49"/>
      <c r="H23" s="51"/>
    </row>
    <row r="24" spans="1:8" x14ac:dyDescent="0.2">
      <c r="A24" s="25">
        <v>30</v>
      </c>
      <c r="B24" s="33">
        <f>Август!D24</f>
        <v>2733</v>
      </c>
      <c r="C24" s="34">
        <f>Сентябрь!D24</f>
        <v>2855</v>
      </c>
      <c r="D24" s="48">
        <v>2967</v>
      </c>
      <c r="E24" s="34">
        <f t="shared" si="0"/>
        <v>112</v>
      </c>
      <c r="F24" s="27"/>
      <c r="G24" s="49"/>
      <c r="H24" s="51"/>
    </row>
    <row r="25" spans="1:8" x14ac:dyDescent="0.2">
      <c r="A25" s="25">
        <v>31</v>
      </c>
      <c r="B25" s="33">
        <f>Август!D25</f>
        <v>91</v>
      </c>
      <c r="C25" s="34">
        <f>Сентябрь!D25</f>
        <v>93</v>
      </c>
      <c r="D25" s="48">
        <v>93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Август!D26</f>
        <v>5325</v>
      </c>
      <c r="C26" s="34">
        <f>Сентябрь!D26</f>
        <v>5433</v>
      </c>
      <c r="D26" s="48">
        <v>5463</v>
      </c>
      <c r="E26" s="34">
        <f t="shared" si="0"/>
        <v>30</v>
      </c>
      <c r="F26" s="27"/>
      <c r="G26" s="49"/>
      <c r="H26" s="51"/>
    </row>
    <row r="27" spans="1:8" x14ac:dyDescent="0.2">
      <c r="A27" s="28">
        <v>33</v>
      </c>
      <c r="B27" s="33">
        <f>Август!D27</f>
        <v>0</v>
      </c>
      <c r="C27" s="34">
        <f>Сентябрь!D27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Август!D28</f>
        <v>3117</v>
      </c>
      <c r="C28" s="34">
        <f>Сентябрь!D28</f>
        <v>3194</v>
      </c>
      <c r="D28" s="48">
        <v>3314</v>
      </c>
      <c r="E28" s="34">
        <f t="shared" si="0"/>
        <v>120</v>
      </c>
      <c r="F28" s="27"/>
      <c r="G28" s="49"/>
      <c r="H28" s="51"/>
    </row>
    <row r="29" spans="1:8" x14ac:dyDescent="0.2">
      <c r="A29" s="28">
        <v>35</v>
      </c>
      <c r="B29" s="33">
        <f>Август!D29</f>
        <v>0</v>
      </c>
      <c r="C29" s="34">
        <f>Сентябрь!D29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Август!D30</f>
        <v>4246</v>
      </c>
      <c r="C30" s="34">
        <f>Сентябрь!D30</f>
        <v>4356</v>
      </c>
      <c r="D30" s="48">
        <v>4414</v>
      </c>
      <c r="E30" s="34">
        <f t="shared" si="0"/>
        <v>58</v>
      </c>
      <c r="F30" s="27"/>
      <c r="G30" s="49"/>
      <c r="H30" s="51"/>
    </row>
    <row r="31" spans="1:8" x14ac:dyDescent="0.2">
      <c r="A31" s="25">
        <v>37</v>
      </c>
      <c r="B31" s="33">
        <f>Август!D31</f>
        <v>15552</v>
      </c>
      <c r="C31" s="34">
        <f>Сентябрь!D31</f>
        <v>15635</v>
      </c>
      <c r="D31" s="48">
        <v>15779</v>
      </c>
      <c r="E31" s="34">
        <f t="shared" si="0"/>
        <v>144</v>
      </c>
      <c r="F31" s="27"/>
      <c r="G31" s="49"/>
      <c r="H31" s="51"/>
    </row>
    <row r="32" spans="1:8" x14ac:dyDescent="0.2">
      <c r="A32" s="25">
        <v>38</v>
      </c>
      <c r="B32" s="33">
        <f>Август!D32</f>
        <v>853</v>
      </c>
      <c r="C32" s="34">
        <f>Сентябрь!D32</f>
        <v>904</v>
      </c>
      <c r="D32" s="48">
        <v>906</v>
      </c>
      <c r="E32" s="34">
        <f t="shared" si="0"/>
        <v>2</v>
      </c>
      <c r="F32" s="27"/>
      <c r="G32" s="49"/>
      <c r="H32" s="51"/>
    </row>
    <row r="33" spans="1:8" x14ac:dyDescent="0.2">
      <c r="A33" s="72">
        <v>39.4</v>
      </c>
      <c r="B33" s="33">
        <f>Август!D33</f>
        <v>59825</v>
      </c>
      <c r="C33" s="34">
        <f>Сентябрь!D33</f>
        <v>60176</v>
      </c>
      <c r="D33" s="48">
        <v>60697</v>
      </c>
      <c r="E33" s="34">
        <f t="shared" si="0"/>
        <v>521</v>
      </c>
      <c r="F33" s="34"/>
      <c r="G33" s="50"/>
      <c r="H33" s="51"/>
    </row>
    <row r="34" spans="1:8" x14ac:dyDescent="0.2">
      <c r="A34" s="35" t="s">
        <v>8</v>
      </c>
      <c r="B34" s="33">
        <f>Август!D34</f>
        <v>22219</v>
      </c>
      <c r="C34" s="34">
        <f>Сентябрь!D34</f>
        <v>22516</v>
      </c>
      <c r="D34" s="48">
        <v>22739</v>
      </c>
      <c r="E34" s="34">
        <f t="shared" si="0"/>
        <v>223</v>
      </c>
      <c r="F34" s="52"/>
      <c r="G34" s="53"/>
      <c r="H34" s="54"/>
    </row>
    <row r="35" spans="1:8" x14ac:dyDescent="0.2">
      <c r="A35" s="25">
        <v>44</v>
      </c>
      <c r="B35" s="33">
        <f>Август!D35</f>
        <v>1421</v>
      </c>
      <c r="C35" s="34">
        <f>Сентябрь!D35</f>
        <v>1532</v>
      </c>
      <c r="D35" s="48">
        <v>1547</v>
      </c>
      <c r="E35" s="34">
        <f t="shared" si="0"/>
        <v>15</v>
      </c>
      <c r="F35" s="27"/>
      <c r="G35" s="49"/>
      <c r="H35" s="90"/>
    </row>
    <row r="36" spans="1:8" x14ac:dyDescent="0.2">
      <c r="A36" s="25">
        <v>45</v>
      </c>
      <c r="B36" s="33">
        <f>Август!D36</f>
        <v>1975</v>
      </c>
      <c r="C36" s="34">
        <f>Сентябрь!D36</f>
        <v>2013</v>
      </c>
      <c r="D36" s="48">
        <v>2014</v>
      </c>
      <c r="E36" s="34">
        <f t="shared" si="0"/>
        <v>1</v>
      </c>
      <c r="F36" s="27"/>
      <c r="G36" s="49"/>
      <c r="H36" s="51"/>
    </row>
    <row r="37" spans="1:8" x14ac:dyDescent="0.2">
      <c r="A37" s="25">
        <v>46</v>
      </c>
      <c r="B37" s="33">
        <f>Август!D37</f>
        <v>6221</v>
      </c>
      <c r="C37" s="34">
        <f>Сентябрь!D37</f>
        <v>6280</v>
      </c>
      <c r="D37" s="48">
        <v>6452</v>
      </c>
      <c r="E37" s="34">
        <f t="shared" si="0"/>
        <v>172</v>
      </c>
      <c r="F37" s="27"/>
      <c r="G37" s="49"/>
      <c r="H37" s="51"/>
    </row>
    <row r="38" spans="1:8" x14ac:dyDescent="0.2">
      <c r="A38" s="35" t="s">
        <v>9</v>
      </c>
      <c r="B38" s="33">
        <f>Август!D38</f>
        <v>31623</v>
      </c>
      <c r="C38" s="34">
        <f>Сентябрь!D38</f>
        <v>31811</v>
      </c>
      <c r="D38" s="48">
        <v>31891</v>
      </c>
      <c r="E38" s="34">
        <f t="shared" si="0"/>
        <v>80</v>
      </c>
      <c r="F38" s="27"/>
      <c r="G38" s="49"/>
      <c r="H38" s="51"/>
    </row>
    <row r="39" spans="1:8" x14ac:dyDescent="0.2">
      <c r="A39" s="25">
        <v>50.51</v>
      </c>
      <c r="B39" s="33">
        <f>Август!D39</f>
        <v>6790</v>
      </c>
      <c r="C39" s="34">
        <f>Сентябрь!D39</f>
        <v>6984</v>
      </c>
      <c r="D39" s="48">
        <v>7338</v>
      </c>
      <c r="E39" s="34">
        <f t="shared" si="0"/>
        <v>354</v>
      </c>
      <c r="F39" s="27"/>
      <c r="G39" s="49"/>
      <c r="H39" s="51"/>
    </row>
    <row r="40" spans="1:8" x14ac:dyDescent="0.2">
      <c r="A40" s="126">
        <v>52</v>
      </c>
      <c r="B40" s="33">
        <f>Август!D40</f>
        <v>10371</v>
      </c>
      <c r="C40" s="34">
        <f>Сентябрь!D40</f>
        <v>10770</v>
      </c>
      <c r="D40" s="48">
        <v>11185</v>
      </c>
      <c r="E40" s="34">
        <f t="shared" si="0"/>
        <v>415</v>
      </c>
      <c r="F40" s="34"/>
      <c r="G40" s="50"/>
      <c r="H40" s="51"/>
    </row>
    <row r="41" spans="1:8" x14ac:dyDescent="0.2">
      <c r="A41" s="78" t="s">
        <v>7</v>
      </c>
      <c r="B41" s="33">
        <f>Август!D41</f>
        <v>1793</v>
      </c>
      <c r="C41" s="34">
        <f>Сентябрь!D41</f>
        <v>2062</v>
      </c>
      <c r="D41" s="48">
        <v>2070</v>
      </c>
      <c r="E41" s="34">
        <f t="shared" si="0"/>
        <v>8</v>
      </c>
      <c r="F41" s="34"/>
      <c r="G41" s="50"/>
      <c r="H41" s="51"/>
    </row>
    <row r="42" spans="1:8" x14ac:dyDescent="0.2">
      <c r="A42" s="25">
        <v>57</v>
      </c>
      <c r="B42" s="33">
        <f>Август!D42</f>
        <v>3</v>
      </c>
      <c r="C42" s="34">
        <f>Сентябрь!D42</f>
        <v>3</v>
      </c>
      <c r="D42" s="48">
        <v>3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Август!D43</f>
        <v>10</v>
      </c>
      <c r="C43" s="34">
        <f>Сентябрь!D43</f>
        <v>10</v>
      </c>
      <c r="D43" s="48">
        <v>10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Август!D44</f>
        <v>0</v>
      </c>
      <c r="C44" s="34">
        <f>Сентябрь!D44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Август!D45</f>
        <v>6917</v>
      </c>
      <c r="C45" s="34">
        <f>Сентябрь!D45</f>
        <v>7026</v>
      </c>
      <c r="D45" s="48">
        <v>7136</v>
      </c>
      <c r="E45" s="34">
        <f t="shared" si="0"/>
        <v>110</v>
      </c>
      <c r="F45" s="27"/>
      <c r="G45" s="49"/>
      <c r="H45" s="51"/>
    </row>
    <row r="46" spans="1:8" x14ac:dyDescent="0.2">
      <c r="A46" s="25">
        <v>62</v>
      </c>
      <c r="B46" s="33">
        <f>Август!D46</f>
        <v>8138</v>
      </c>
      <c r="C46" s="34">
        <f>Сентябрь!D46</f>
        <v>8536</v>
      </c>
      <c r="D46" s="48">
        <v>8798</v>
      </c>
      <c r="E46" s="34">
        <f t="shared" si="0"/>
        <v>262</v>
      </c>
      <c r="F46" s="27"/>
      <c r="G46" s="49"/>
      <c r="H46" s="51"/>
    </row>
    <row r="47" spans="1:8" x14ac:dyDescent="0.2">
      <c r="A47" s="28">
        <v>63</v>
      </c>
      <c r="B47" s="33">
        <f>Август!D47</f>
        <v>0</v>
      </c>
      <c r="C47" s="34">
        <f>Сентябрь!D47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Август!D48</f>
        <v>0</v>
      </c>
      <c r="C48" s="34">
        <f>Сентябрь!D48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Август!D49</f>
        <v>0</v>
      </c>
      <c r="C49" s="34">
        <f>Сентябрь!D49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Август!D50</f>
        <v>6444</v>
      </c>
      <c r="C50" s="34">
        <f>Сентябрь!D50</f>
        <v>6475</v>
      </c>
      <c r="D50" s="48">
        <v>6613</v>
      </c>
      <c r="E50" s="34">
        <f t="shared" si="0"/>
        <v>138</v>
      </c>
      <c r="F50" s="27"/>
      <c r="G50" s="49"/>
      <c r="H50" s="51"/>
    </row>
    <row r="51" spans="1:8" x14ac:dyDescent="0.2">
      <c r="A51" s="25">
        <v>67</v>
      </c>
      <c r="B51" s="33">
        <f>Август!D51</f>
        <v>1551</v>
      </c>
      <c r="C51" s="34">
        <f>Сентябрь!D51</f>
        <v>1560</v>
      </c>
      <c r="D51" s="48">
        <v>1560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Август!D52</f>
        <v>9187</v>
      </c>
      <c r="C52" s="34">
        <f>Сентябрь!D52</f>
        <v>9284</v>
      </c>
      <c r="D52" s="48">
        <v>9317</v>
      </c>
      <c r="E52" s="34">
        <f t="shared" si="0"/>
        <v>33</v>
      </c>
      <c r="F52" s="27"/>
      <c r="G52" s="49"/>
      <c r="H52" s="51"/>
    </row>
    <row r="53" spans="1:8" x14ac:dyDescent="0.2">
      <c r="A53" s="25">
        <v>69</v>
      </c>
      <c r="B53" s="33">
        <f>Август!D53</f>
        <v>3651</v>
      </c>
      <c r="C53" s="34">
        <f>Сентябрь!D53</f>
        <v>3697</v>
      </c>
      <c r="D53" s="48">
        <v>3699</v>
      </c>
      <c r="E53" s="34">
        <f t="shared" si="0"/>
        <v>2</v>
      </c>
      <c r="F53" s="27"/>
      <c r="G53" s="49"/>
      <c r="H53" s="51"/>
    </row>
    <row r="54" spans="1:8" x14ac:dyDescent="0.2">
      <c r="A54" s="35" t="s">
        <v>15</v>
      </c>
      <c r="B54" s="33">
        <f>Август!D54</f>
        <v>64300</v>
      </c>
      <c r="C54" s="34">
        <f>Сентябрь!D54</f>
        <v>64249</v>
      </c>
      <c r="D54" s="48">
        <v>64288</v>
      </c>
      <c r="E54" s="34">
        <f t="shared" si="0"/>
        <v>39</v>
      </c>
      <c r="F54" s="27"/>
      <c r="G54" s="49"/>
      <c r="H54" s="51"/>
    </row>
    <row r="55" spans="1:8" x14ac:dyDescent="0.2">
      <c r="A55" s="35" t="s">
        <v>16</v>
      </c>
      <c r="B55" s="33">
        <f>Август!D55</f>
        <v>79</v>
      </c>
      <c r="C55" s="34">
        <f>Сентябрь!D55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Август!D56</f>
        <v>14185</v>
      </c>
      <c r="C56" s="34">
        <f>Сентябрь!D56</f>
        <v>14492</v>
      </c>
      <c r="D56" s="48">
        <v>14545</v>
      </c>
      <c r="E56" s="34">
        <f t="shared" si="0"/>
        <v>53</v>
      </c>
      <c r="F56" s="27"/>
      <c r="G56" s="49"/>
      <c r="H56" s="51"/>
    </row>
    <row r="57" spans="1:8" x14ac:dyDescent="0.2">
      <c r="A57" s="25">
        <v>71</v>
      </c>
      <c r="B57" s="33">
        <f>Август!D57</f>
        <v>543</v>
      </c>
      <c r="C57" s="34">
        <f>Сентябрь!D57</f>
        <v>584</v>
      </c>
      <c r="D57" s="48">
        <v>584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Август!D58</f>
        <v>284</v>
      </c>
      <c r="C58" s="34">
        <f>Сентябрь!D58</f>
        <v>299</v>
      </c>
      <c r="D58" s="48">
        <v>306</v>
      </c>
      <c r="E58" s="34">
        <f t="shared" si="0"/>
        <v>7</v>
      </c>
      <c r="F58" s="27"/>
      <c r="G58" s="49"/>
      <c r="H58" s="51"/>
    </row>
    <row r="59" spans="1:8" x14ac:dyDescent="0.2">
      <c r="A59" s="25">
        <v>73</v>
      </c>
      <c r="B59" s="33">
        <f>Август!D59</f>
        <v>5785</v>
      </c>
      <c r="C59" s="34">
        <f>Сентябрь!D59</f>
        <v>6415</v>
      </c>
      <c r="D59" s="48">
        <v>7380</v>
      </c>
      <c r="E59" s="34">
        <f t="shared" si="0"/>
        <v>965</v>
      </c>
      <c r="F59" s="27"/>
      <c r="G59" s="49"/>
      <c r="H59" s="51"/>
    </row>
    <row r="60" spans="1:8" x14ac:dyDescent="0.2">
      <c r="A60" s="28">
        <v>74</v>
      </c>
      <c r="B60" s="33">
        <f>Август!D60</f>
        <v>0</v>
      </c>
      <c r="C60" s="34">
        <f>Сентябрь!D60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Август!D61</f>
        <v>0</v>
      </c>
      <c r="C61" s="34">
        <f>Сентябрь!D61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Август!D62</f>
        <v>1644</v>
      </c>
      <c r="C62" s="34">
        <f>Сентябрь!D62</f>
        <v>1691</v>
      </c>
      <c r="D62" s="48">
        <v>1752</v>
      </c>
      <c r="E62" s="34">
        <f t="shared" si="0"/>
        <v>61</v>
      </c>
      <c r="F62" s="27"/>
      <c r="G62" s="49"/>
      <c r="H62" s="51"/>
    </row>
    <row r="63" spans="1:8" x14ac:dyDescent="0.2">
      <c r="A63" s="25">
        <v>77</v>
      </c>
      <c r="B63" s="33">
        <f>Август!D63</f>
        <v>43587</v>
      </c>
      <c r="C63" s="34">
        <f>Сентябрь!D63</f>
        <v>44148</v>
      </c>
      <c r="D63" s="48">
        <v>44603</v>
      </c>
      <c r="E63" s="34">
        <f t="shared" si="0"/>
        <v>455</v>
      </c>
      <c r="F63" s="27"/>
      <c r="G63" s="49"/>
      <c r="H63" s="51"/>
    </row>
    <row r="64" spans="1:8" x14ac:dyDescent="0.2">
      <c r="A64" s="25">
        <v>78</v>
      </c>
      <c r="B64" s="33">
        <f>Август!D64</f>
        <v>35165</v>
      </c>
      <c r="C64" s="34">
        <f>Сентябрь!D64</f>
        <v>35289</v>
      </c>
      <c r="D64" s="48">
        <v>35379</v>
      </c>
      <c r="E64" s="34">
        <f t="shared" si="0"/>
        <v>90</v>
      </c>
      <c r="F64" s="27"/>
      <c r="G64" s="49"/>
      <c r="H64" s="51"/>
    </row>
    <row r="65" spans="1:8" x14ac:dyDescent="0.2">
      <c r="A65" s="126">
        <v>79</v>
      </c>
      <c r="B65" s="33">
        <f>Август!D65</f>
        <v>35695</v>
      </c>
      <c r="C65" s="34">
        <f>Сентябрь!D65</f>
        <v>36891</v>
      </c>
      <c r="D65" s="48">
        <v>37959</v>
      </c>
      <c r="E65" s="34">
        <f t="shared" si="0"/>
        <v>1068</v>
      </c>
      <c r="F65" s="27"/>
      <c r="G65" s="49"/>
      <c r="H65" s="51"/>
    </row>
    <row r="66" spans="1:8" x14ac:dyDescent="0.2">
      <c r="A66" s="28">
        <v>80</v>
      </c>
      <c r="B66" s="33">
        <f>Август!D66</f>
        <v>0</v>
      </c>
      <c r="C66" s="34">
        <f>Сентябрь!D66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Август!D67</f>
        <v>28138</v>
      </c>
      <c r="C67" s="34">
        <f>Сентябрь!D67</f>
        <v>28490</v>
      </c>
      <c r="D67" s="48">
        <v>28900</v>
      </c>
      <c r="E67" s="34">
        <f t="shared" si="1"/>
        <v>410</v>
      </c>
      <c r="F67" s="34"/>
      <c r="G67" s="50"/>
      <c r="H67" s="51"/>
    </row>
    <row r="68" spans="1:8" x14ac:dyDescent="0.2">
      <c r="A68" s="31">
        <v>82</v>
      </c>
      <c r="B68" s="33">
        <f>Август!D68</f>
        <v>4293</v>
      </c>
      <c r="C68" s="34">
        <f>Сентябрь!D68</f>
        <v>4469</v>
      </c>
      <c r="D68" s="48">
        <v>4627</v>
      </c>
      <c r="E68" s="34">
        <f t="shared" si="1"/>
        <v>158</v>
      </c>
      <c r="F68" s="34"/>
      <c r="G68" s="50"/>
      <c r="H68" s="51"/>
    </row>
    <row r="69" spans="1:8" x14ac:dyDescent="0.2">
      <c r="A69" s="28">
        <v>83</v>
      </c>
      <c r="B69" s="33">
        <f>Август!D69</f>
        <v>0</v>
      </c>
      <c r="C69" s="34">
        <f>Сентябрь!D69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Август!D70</f>
        <v>0</v>
      </c>
      <c r="C70" s="34">
        <f>Сентябрь!D70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Август!D71</f>
        <v>0</v>
      </c>
      <c r="C71" s="34">
        <f>Сентябрь!D71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Август!D72</f>
        <v>7830</v>
      </c>
      <c r="C72" s="34">
        <f>Сентябрь!D72</f>
        <v>7908</v>
      </c>
      <c r="D72" s="48">
        <v>8031</v>
      </c>
      <c r="E72" s="34">
        <f t="shared" si="1"/>
        <v>123</v>
      </c>
      <c r="F72" s="27"/>
      <c r="G72" s="49"/>
      <c r="H72" s="51"/>
    </row>
    <row r="73" spans="1:8" x14ac:dyDescent="0.2">
      <c r="A73" s="25">
        <v>87</v>
      </c>
      <c r="B73" s="33">
        <f>Август!D73</f>
        <v>10047</v>
      </c>
      <c r="C73" s="34">
        <f>Сентябрь!D73</f>
        <v>10058</v>
      </c>
      <c r="D73" s="48">
        <v>10082</v>
      </c>
      <c r="E73" s="34">
        <f t="shared" si="1"/>
        <v>24</v>
      </c>
      <c r="F73" s="27"/>
      <c r="G73" s="49"/>
      <c r="H73" s="51"/>
    </row>
    <row r="74" spans="1:8" x14ac:dyDescent="0.2">
      <c r="A74" s="25">
        <v>88.89</v>
      </c>
      <c r="B74" s="33">
        <f>Август!D74</f>
        <v>7525</v>
      </c>
      <c r="C74" s="34">
        <f>Сентябрь!D74</f>
        <v>7607</v>
      </c>
      <c r="D74" s="48">
        <v>7695</v>
      </c>
      <c r="E74" s="34">
        <f t="shared" si="1"/>
        <v>88</v>
      </c>
      <c r="F74" s="27"/>
      <c r="G74" s="49"/>
      <c r="H74" s="51"/>
    </row>
    <row r="75" spans="1:8" x14ac:dyDescent="0.2">
      <c r="A75" s="25">
        <v>90</v>
      </c>
      <c r="B75" s="33">
        <f>Август!D75</f>
        <v>11831</v>
      </c>
      <c r="C75" s="34">
        <f>Сентябрь!D75</f>
        <v>12278</v>
      </c>
      <c r="D75" s="48">
        <v>12278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Август!D76</f>
        <v>6401</v>
      </c>
      <c r="C76" s="34">
        <f>Сентябрь!D76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Август!D77</f>
        <v>0</v>
      </c>
      <c r="C77" s="34">
        <f>Сентябрь!D77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Август!D78</f>
        <v>0</v>
      </c>
      <c r="C78" s="34">
        <f>Сентябрь!D78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Август!D79</f>
        <v>0</v>
      </c>
      <c r="C79" s="34">
        <f>Сентябрь!D79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Август!D80</f>
        <v>0</v>
      </c>
      <c r="C80" s="34">
        <f>Сентябрь!D80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Август!D81</f>
        <v>0</v>
      </c>
      <c r="C81" s="34">
        <f>Сентябрь!D81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Август!D82</f>
        <v>2.5</v>
      </c>
      <c r="C82" s="34">
        <f>Сентябрь!D82</f>
        <v>2.5</v>
      </c>
      <c r="D82" s="48">
        <v>2</v>
      </c>
      <c r="E82" s="34">
        <f t="shared" si="1"/>
        <v>-0.5</v>
      </c>
      <c r="F82" s="34"/>
      <c r="G82" s="50"/>
      <c r="H82" s="51"/>
    </row>
    <row r="83" spans="1:8" x14ac:dyDescent="0.2">
      <c r="A83" s="28">
        <v>98</v>
      </c>
      <c r="B83" s="33">
        <f>Август!D83</f>
        <v>0</v>
      </c>
      <c r="C83" s="34">
        <f>Сентябрь!D83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Август!D84</f>
        <v>10539</v>
      </c>
      <c r="C84" s="34">
        <f>Сентябрь!D84</f>
        <v>10799</v>
      </c>
      <c r="D84" s="48">
        <v>10912</v>
      </c>
      <c r="E84" s="34">
        <f t="shared" si="1"/>
        <v>113</v>
      </c>
      <c r="F84" s="27"/>
      <c r="G84" s="49"/>
      <c r="H84" s="51"/>
    </row>
    <row r="85" spans="1:8" x14ac:dyDescent="0.2">
      <c r="A85" s="28">
        <v>100</v>
      </c>
      <c r="B85" s="33">
        <f>Август!D85</f>
        <v>0</v>
      </c>
      <c r="C85" s="34">
        <f>Сентябрь!D85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Август!D86</f>
        <v>26198</v>
      </c>
      <c r="C86" s="34">
        <f>Сентябрь!D86</f>
        <v>26519</v>
      </c>
      <c r="D86" s="48">
        <v>27160</v>
      </c>
      <c r="E86" s="34">
        <f t="shared" si="1"/>
        <v>641</v>
      </c>
      <c r="F86" s="27"/>
      <c r="G86" s="49"/>
      <c r="H86" s="51"/>
    </row>
    <row r="87" spans="1:8" x14ac:dyDescent="0.2">
      <c r="A87" s="25">
        <v>103</v>
      </c>
      <c r="B87" s="33">
        <f>Август!D87</f>
        <v>1333</v>
      </c>
      <c r="C87" s="34">
        <f>Сентябрь!D87</f>
        <v>1338</v>
      </c>
      <c r="D87" s="48">
        <v>1338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Август!D88</f>
        <v>159</v>
      </c>
      <c r="C88" s="34">
        <f>Сентябрь!D88</f>
        <v>162</v>
      </c>
      <c r="D88" s="48">
        <v>173</v>
      </c>
      <c r="E88" s="34">
        <f t="shared" si="1"/>
        <v>11</v>
      </c>
      <c r="F88" s="27"/>
      <c r="G88" s="49"/>
      <c r="H88" s="51"/>
    </row>
    <row r="89" spans="1:8" x14ac:dyDescent="0.2">
      <c r="A89" s="28">
        <v>105</v>
      </c>
      <c r="B89" s="33">
        <f>Август!D89</f>
        <v>0</v>
      </c>
      <c r="C89" s="34">
        <f>Сентябрь!D89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Август!D90</f>
        <v>0</v>
      </c>
      <c r="C90" s="34">
        <f>Сентябрь!D90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Август!D91</f>
        <v>67</v>
      </c>
      <c r="C91" s="34">
        <f>Сентябрь!D91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Август!D92</f>
        <v>7436</v>
      </c>
      <c r="C92" s="34">
        <f>Сентябрь!D92</f>
        <v>7693</v>
      </c>
      <c r="D92" s="48">
        <v>8269</v>
      </c>
      <c r="E92" s="34">
        <f t="shared" si="1"/>
        <v>576</v>
      </c>
      <c r="F92" s="27"/>
      <c r="G92" s="49"/>
      <c r="H92" s="51"/>
    </row>
    <row r="93" spans="1:8" x14ac:dyDescent="0.2">
      <c r="A93" s="25">
        <v>110</v>
      </c>
      <c r="B93" s="33">
        <f>Август!D93</f>
        <v>985</v>
      </c>
      <c r="C93" s="34">
        <f>Сентябрь!D93</f>
        <v>1022</v>
      </c>
      <c r="D93" s="48">
        <v>1038</v>
      </c>
      <c r="E93" s="34">
        <f t="shared" si="1"/>
        <v>16</v>
      </c>
      <c r="F93" s="27"/>
      <c r="G93" s="49"/>
      <c r="H93" s="51"/>
    </row>
    <row r="94" spans="1:8" x14ac:dyDescent="0.2">
      <c r="A94" s="25">
        <v>111</v>
      </c>
      <c r="B94" s="33">
        <f>Август!D94</f>
        <v>4736</v>
      </c>
      <c r="C94" s="34">
        <f>Сентябрь!D94</f>
        <v>4757</v>
      </c>
      <c r="D94" s="48">
        <v>4783</v>
      </c>
      <c r="E94" s="34">
        <f t="shared" si="1"/>
        <v>26</v>
      </c>
      <c r="F94" s="27"/>
      <c r="G94" s="49"/>
      <c r="H94" s="51"/>
    </row>
    <row r="95" spans="1:8" x14ac:dyDescent="0.2">
      <c r="A95" s="25">
        <v>112</v>
      </c>
      <c r="B95" s="33">
        <f>Август!D95</f>
        <v>7865</v>
      </c>
      <c r="C95" s="34">
        <f>Сентябрь!D95</f>
        <v>8125</v>
      </c>
      <c r="D95" s="48">
        <v>8420</v>
      </c>
      <c r="E95" s="34">
        <f t="shared" si="1"/>
        <v>295</v>
      </c>
      <c r="F95" s="27"/>
      <c r="G95" s="49"/>
      <c r="H95" s="51"/>
    </row>
    <row r="96" spans="1:8" x14ac:dyDescent="0.2">
      <c r="A96" s="25">
        <v>113</v>
      </c>
      <c r="B96" s="33">
        <f>Август!D96</f>
        <v>13064</v>
      </c>
      <c r="C96" s="34">
        <f>Сентябрь!D96</f>
        <v>13235</v>
      </c>
      <c r="D96" s="48">
        <v>13270</v>
      </c>
      <c r="E96" s="34">
        <f t="shared" si="1"/>
        <v>35</v>
      </c>
      <c r="F96" s="27"/>
      <c r="G96" s="49"/>
      <c r="H96" s="51"/>
    </row>
    <row r="97" spans="1:8" x14ac:dyDescent="0.2">
      <c r="A97" s="36">
        <v>114</v>
      </c>
      <c r="B97" s="33">
        <f>Август!D97</f>
        <v>0</v>
      </c>
      <c r="C97" s="34">
        <f>Сентябрь!D97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Август!D98</f>
        <v>1568</v>
      </c>
      <c r="C98" s="34">
        <f>Сентябрь!D98</f>
        <v>1587</v>
      </c>
      <c r="D98" s="48">
        <v>1646</v>
      </c>
      <c r="E98" s="34">
        <f t="shared" si="1"/>
        <v>59</v>
      </c>
      <c r="F98" s="34"/>
      <c r="G98" s="50"/>
      <c r="H98" s="51"/>
    </row>
    <row r="99" spans="1:8" x14ac:dyDescent="0.2">
      <c r="A99" s="28">
        <v>116</v>
      </c>
      <c r="B99" s="33">
        <f>Август!D99</f>
        <v>0</v>
      </c>
      <c r="C99" s="34">
        <f>Сентябрь!D99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Август!D100</f>
        <v>111903</v>
      </c>
      <c r="C100" s="34">
        <f>Сентябрь!D100</f>
        <v>112842</v>
      </c>
      <c r="D100" s="48">
        <v>113684</v>
      </c>
      <c r="E100" s="34">
        <f t="shared" si="1"/>
        <v>842</v>
      </c>
      <c r="F100" s="27"/>
      <c r="G100" s="49"/>
      <c r="H100" s="51"/>
    </row>
    <row r="101" spans="1:8" x14ac:dyDescent="0.2">
      <c r="A101" s="31">
        <v>118</v>
      </c>
      <c r="B101" s="33">
        <f>Август!D101</f>
        <v>1235</v>
      </c>
      <c r="C101" s="34">
        <f>Сентябрь!D101</f>
        <v>1252</v>
      </c>
      <c r="D101" s="48">
        <v>1312</v>
      </c>
      <c r="E101" s="34">
        <f t="shared" si="1"/>
        <v>60</v>
      </c>
      <c r="F101" s="34"/>
      <c r="G101" s="50"/>
      <c r="H101" s="51"/>
    </row>
    <row r="102" spans="1:8" x14ac:dyDescent="0.2">
      <c r="A102" s="129">
        <v>119</v>
      </c>
      <c r="B102" s="33">
        <f>Август!D102</f>
        <v>6</v>
      </c>
      <c r="C102" s="34">
        <f>Сентябрь!D102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Август!D103</f>
        <v>1111</v>
      </c>
      <c r="C103" s="34">
        <f>Сентябрь!D103</f>
        <v>1146</v>
      </c>
      <c r="D103" s="48">
        <v>1171</v>
      </c>
      <c r="E103" s="34">
        <f t="shared" si="1"/>
        <v>25</v>
      </c>
      <c r="F103" s="27"/>
      <c r="G103" s="49"/>
      <c r="H103" s="51"/>
    </row>
    <row r="104" spans="1:8" x14ac:dyDescent="0.2">
      <c r="A104" s="25">
        <v>121</v>
      </c>
      <c r="B104" s="33">
        <f>Август!D104</f>
        <v>773</v>
      </c>
      <c r="C104" s="34">
        <f>Сентябрь!D104</f>
        <v>806</v>
      </c>
      <c r="D104" s="48">
        <v>892</v>
      </c>
      <c r="E104" s="34">
        <f t="shared" si="1"/>
        <v>86</v>
      </c>
      <c r="F104" s="27"/>
      <c r="G104" s="49"/>
      <c r="H104" s="51"/>
    </row>
    <row r="105" spans="1:8" x14ac:dyDescent="0.2">
      <c r="A105" s="25">
        <v>122</v>
      </c>
      <c r="B105" s="33">
        <f>Август!D105</f>
        <v>56</v>
      </c>
      <c r="C105" s="34">
        <f>Сентябрь!D105</f>
        <v>56</v>
      </c>
      <c r="D105" s="48">
        <v>56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Август!D106</f>
        <v>19954</v>
      </c>
      <c r="C106" s="34">
        <f>Сентябрь!D106</f>
        <v>20503</v>
      </c>
      <c r="D106" s="48">
        <v>21464</v>
      </c>
      <c r="E106" s="34">
        <f t="shared" si="1"/>
        <v>961</v>
      </c>
      <c r="F106" s="27"/>
      <c r="G106" s="49"/>
      <c r="H106" s="51"/>
    </row>
    <row r="107" spans="1:8" x14ac:dyDescent="0.2">
      <c r="A107" s="28">
        <v>125</v>
      </c>
      <c r="B107" s="33">
        <f>Август!D107</f>
        <v>0</v>
      </c>
      <c r="C107" s="34">
        <f>Сентябрь!D107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Август!D108</f>
        <v>954</v>
      </c>
      <c r="C108" s="34">
        <f>Сентябрь!D108</f>
        <v>964</v>
      </c>
      <c r="D108" s="48">
        <v>973</v>
      </c>
      <c r="E108" s="34">
        <f t="shared" si="1"/>
        <v>9</v>
      </c>
      <c r="F108" s="27"/>
      <c r="G108" s="49"/>
      <c r="H108" s="51"/>
    </row>
    <row r="109" spans="1:8" x14ac:dyDescent="0.2">
      <c r="A109" s="31">
        <v>128</v>
      </c>
      <c r="B109" s="33">
        <f>Август!D109</f>
        <v>170</v>
      </c>
      <c r="C109" s="34">
        <f>Сентябрь!D109</f>
        <v>170</v>
      </c>
      <c r="D109" s="48">
        <v>170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Август!D110</f>
        <v>4001</v>
      </c>
      <c r="C110" s="34">
        <f>Сентябрь!D110</f>
        <v>4026</v>
      </c>
      <c r="D110" s="48">
        <v>4028</v>
      </c>
      <c r="E110" s="34">
        <f t="shared" si="1"/>
        <v>2</v>
      </c>
      <c r="F110" s="34"/>
      <c r="G110" s="50"/>
      <c r="H110" s="51"/>
    </row>
    <row r="111" spans="1:8" x14ac:dyDescent="0.2">
      <c r="A111" s="25">
        <v>130</v>
      </c>
      <c r="B111" s="33">
        <f>Август!D111</f>
        <v>484</v>
      </c>
      <c r="C111" s="34">
        <f>Сентябрь!D111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Август!D112</f>
        <v>4446</v>
      </c>
      <c r="C112" s="34">
        <f>Сентябрь!D112</f>
        <v>4717</v>
      </c>
      <c r="D112" s="48">
        <v>4827</v>
      </c>
      <c r="E112" s="34">
        <f t="shared" si="1"/>
        <v>110</v>
      </c>
      <c r="F112" s="27"/>
      <c r="G112" s="49"/>
      <c r="H112" s="51"/>
    </row>
    <row r="113" spans="1:8" x14ac:dyDescent="0.2">
      <c r="A113" s="73">
        <v>132</v>
      </c>
      <c r="B113" s="33">
        <f>Август!D113</f>
        <v>9172</v>
      </c>
      <c r="C113" s="34">
        <f>Сентябрь!D113</f>
        <v>9471</v>
      </c>
      <c r="D113" s="48">
        <v>10084</v>
      </c>
      <c r="E113" s="34">
        <f t="shared" si="1"/>
        <v>613</v>
      </c>
      <c r="F113" s="27"/>
      <c r="G113" s="49"/>
      <c r="H113" s="51"/>
    </row>
    <row r="114" spans="1:8" x14ac:dyDescent="0.2">
      <c r="A114" s="126">
        <v>133.13399999999999</v>
      </c>
      <c r="B114" s="33">
        <f>Август!D114</f>
        <v>2</v>
      </c>
      <c r="C114" s="34">
        <f>Сентябрь!D114</f>
        <v>3</v>
      </c>
      <c r="D114" s="48">
        <v>3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Август!D115</f>
        <v>0</v>
      </c>
      <c r="C115" s="34">
        <f>Сентябрь!D115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Август!D116</f>
        <v>0</v>
      </c>
      <c r="C116" s="34">
        <f>Сентябрь!D116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Август!D117</f>
        <v>5800</v>
      </c>
      <c r="C117" s="34">
        <f>Сентябрь!D117</f>
        <v>5920</v>
      </c>
      <c r="D117" s="48">
        <v>5981</v>
      </c>
      <c r="E117" s="34">
        <f t="shared" si="1"/>
        <v>61</v>
      </c>
      <c r="F117" s="27"/>
      <c r="G117" s="49"/>
      <c r="H117" s="51"/>
    </row>
    <row r="118" spans="1:8" x14ac:dyDescent="0.2">
      <c r="A118" s="25">
        <v>139</v>
      </c>
      <c r="B118" s="33">
        <f>Август!D118</f>
        <v>4611</v>
      </c>
      <c r="C118" s="34">
        <f>Сентябрь!D118</f>
        <v>4785</v>
      </c>
      <c r="D118" s="48">
        <v>5067</v>
      </c>
      <c r="E118" s="34">
        <f t="shared" si="1"/>
        <v>282</v>
      </c>
      <c r="F118" s="27"/>
      <c r="G118" s="49"/>
      <c r="H118" s="51"/>
    </row>
    <row r="119" spans="1:8" x14ac:dyDescent="0.2">
      <c r="A119" s="25">
        <v>140.14099999999999</v>
      </c>
      <c r="B119" s="33">
        <f>Август!D119</f>
        <v>5119</v>
      </c>
      <c r="C119" s="34">
        <f>Сентябрь!D119</f>
        <v>5339</v>
      </c>
      <c r="D119" s="48">
        <v>5478</v>
      </c>
      <c r="E119" s="34">
        <f t="shared" si="1"/>
        <v>139</v>
      </c>
      <c r="F119" s="27"/>
      <c r="G119" s="49"/>
      <c r="H119" s="51"/>
    </row>
    <row r="120" spans="1:8" x14ac:dyDescent="0.2">
      <c r="A120" s="28">
        <v>142</v>
      </c>
      <c r="B120" s="33">
        <f>Август!D120</f>
        <v>0</v>
      </c>
      <c r="C120" s="34">
        <f>Сентябрь!D120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Август!D121</f>
        <v>71</v>
      </c>
      <c r="C121" s="34">
        <f>Сентябрь!D121</f>
        <v>85</v>
      </c>
      <c r="D121" s="48">
        <v>182</v>
      </c>
      <c r="E121" s="34">
        <f t="shared" si="1"/>
        <v>97</v>
      </c>
      <c r="F121" s="27"/>
      <c r="G121" s="49"/>
      <c r="H121" s="51"/>
    </row>
    <row r="122" spans="1:8" x14ac:dyDescent="0.2">
      <c r="A122" s="129">
        <v>144</v>
      </c>
      <c r="B122" s="33">
        <f>Август!D122</f>
        <v>8482</v>
      </c>
      <c r="C122" s="34">
        <f>Сентябрь!D122</f>
        <v>8879</v>
      </c>
      <c r="D122" s="48">
        <v>9722</v>
      </c>
      <c r="E122" s="34">
        <f t="shared" si="1"/>
        <v>843</v>
      </c>
      <c r="F122" s="27"/>
      <c r="G122" s="49"/>
      <c r="H122" s="51"/>
    </row>
    <row r="123" spans="1:8" x14ac:dyDescent="0.2">
      <c r="A123" s="25">
        <v>145</v>
      </c>
      <c r="B123" s="33">
        <f>Август!D123</f>
        <v>0</v>
      </c>
      <c r="C123" s="34">
        <f>Сентябрь!D123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Август!D124</f>
        <v>28438</v>
      </c>
      <c r="C124" s="34">
        <f>Сентябрь!D124</f>
        <v>28999</v>
      </c>
      <c r="D124" s="48">
        <v>29822</v>
      </c>
      <c r="E124" s="34">
        <f t="shared" si="1"/>
        <v>823</v>
      </c>
      <c r="F124" s="27"/>
      <c r="G124" s="49"/>
      <c r="H124" s="51"/>
    </row>
    <row r="125" spans="1:8" x14ac:dyDescent="0.2">
      <c r="A125" s="31">
        <v>148</v>
      </c>
      <c r="B125" s="33">
        <f>Август!D125</f>
        <v>27572</v>
      </c>
      <c r="C125" s="34">
        <f>Сентябрь!D125</f>
        <v>27852</v>
      </c>
      <c r="D125" s="48">
        <v>28364</v>
      </c>
      <c r="E125" s="34">
        <f t="shared" si="1"/>
        <v>512</v>
      </c>
      <c r="F125" s="34"/>
      <c r="G125" s="50"/>
      <c r="H125" s="51"/>
    </row>
    <row r="126" spans="1:8" x14ac:dyDescent="0.2">
      <c r="A126" s="25">
        <v>149</v>
      </c>
      <c r="B126" s="33">
        <f>Август!D126</f>
        <v>2887</v>
      </c>
      <c r="C126" s="34">
        <f>Сентябрь!D126</f>
        <v>2987</v>
      </c>
      <c r="D126" s="48">
        <v>3032</v>
      </c>
      <c r="E126" s="34">
        <f t="shared" si="1"/>
        <v>45</v>
      </c>
      <c r="F126" s="27"/>
      <c r="G126" s="49"/>
      <c r="H126" s="51"/>
    </row>
    <row r="127" spans="1:8" x14ac:dyDescent="0.2">
      <c r="A127" s="25">
        <v>150</v>
      </c>
      <c r="B127" s="33">
        <f>Август!D127</f>
        <v>4825</v>
      </c>
      <c r="C127" s="34">
        <f>Сентябрь!D127</f>
        <v>4832</v>
      </c>
      <c r="D127" s="48">
        <v>4832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Август!D128</f>
        <v>28239</v>
      </c>
      <c r="C128" s="34">
        <f>Сентябрь!D128</f>
        <v>28463</v>
      </c>
      <c r="D128" s="48">
        <v>28842</v>
      </c>
      <c r="E128" s="34">
        <f t="shared" si="1"/>
        <v>379</v>
      </c>
      <c r="F128" s="27"/>
      <c r="G128" s="49"/>
      <c r="H128" s="51"/>
    </row>
    <row r="129" spans="1:8" x14ac:dyDescent="0.2">
      <c r="A129" s="25">
        <v>152</v>
      </c>
      <c r="B129" s="33">
        <f>Август!D129</f>
        <v>227</v>
      </c>
      <c r="C129" s="34">
        <f>Сентябрь!D129</f>
        <v>230</v>
      </c>
      <c r="D129" s="48">
        <v>230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Август!D130</f>
        <v>0</v>
      </c>
      <c r="C130" s="34">
        <f>Сентябрь!D130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Август!D131</f>
        <v>550</v>
      </c>
      <c r="C131" s="34">
        <f>Сентябрь!D131</f>
        <v>550</v>
      </c>
      <c r="D131" s="48">
        <v>550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Август!D132</f>
        <v>0</v>
      </c>
      <c r="C132" s="34">
        <f>Сентябрь!D132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Август!D133</f>
        <v>93100</v>
      </c>
      <c r="C133" s="34">
        <f>Сентябрь!D133</f>
        <v>93127</v>
      </c>
      <c r="D133" s="48">
        <v>93127</v>
      </c>
      <c r="E133" s="34">
        <f t="shared" si="2"/>
        <v>0</v>
      </c>
      <c r="F133" s="27"/>
      <c r="G133" s="49"/>
      <c r="H133" s="51"/>
    </row>
    <row r="134" spans="1:8" x14ac:dyDescent="0.2">
      <c r="A134" s="25">
        <v>157.15799999999999</v>
      </c>
      <c r="B134" s="33">
        <f>Август!D134</f>
        <v>55783</v>
      </c>
      <c r="C134" s="34">
        <f>Сентябрь!D134</f>
        <v>56614</v>
      </c>
      <c r="D134" s="48">
        <v>57538</v>
      </c>
      <c r="E134" s="34">
        <f t="shared" si="2"/>
        <v>924</v>
      </c>
      <c r="F134" s="27"/>
      <c r="G134" s="49"/>
      <c r="H134" s="51"/>
    </row>
    <row r="135" spans="1:8" x14ac:dyDescent="0.2">
      <c r="A135" s="37">
        <v>159.16</v>
      </c>
      <c r="B135" s="33">
        <f>Август!D135</f>
        <v>8234</v>
      </c>
      <c r="C135" s="34">
        <f>Сентябрь!D135</f>
        <v>8346</v>
      </c>
      <c r="D135" s="48">
        <v>8469</v>
      </c>
      <c r="E135" s="34">
        <f t="shared" si="2"/>
        <v>123</v>
      </c>
      <c r="F135" s="27"/>
      <c r="G135" s="49"/>
      <c r="H135" s="51"/>
    </row>
    <row r="136" spans="1:8" x14ac:dyDescent="0.2">
      <c r="A136" s="73">
        <v>161</v>
      </c>
      <c r="B136" s="33">
        <f>Август!D136</f>
        <v>4</v>
      </c>
      <c r="C136" s="34">
        <f>Сентябрь!D136</f>
        <v>4</v>
      </c>
      <c r="D136" s="48">
        <v>4</v>
      </c>
      <c r="E136" s="34">
        <f t="shared" si="2"/>
        <v>0</v>
      </c>
      <c r="F136" s="27"/>
      <c r="G136" s="49"/>
      <c r="H136" s="51"/>
    </row>
    <row r="137" spans="1:8" x14ac:dyDescent="0.2">
      <c r="A137" s="28">
        <v>162</v>
      </c>
      <c r="B137" s="33">
        <f>Август!D137</f>
        <v>0</v>
      </c>
      <c r="C137" s="34">
        <f>Сентябрь!D137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Август!D138</f>
        <v>18818</v>
      </c>
      <c r="C138" s="34">
        <f>Сентябрь!D138</f>
        <v>19064</v>
      </c>
      <c r="D138" s="48">
        <v>19145</v>
      </c>
      <c r="E138" s="34">
        <f t="shared" si="2"/>
        <v>81</v>
      </c>
      <c r="F138" s="27"/>
      <c r="G138" s="49"/>
      <c r="H138" s="51"/>
    </row>
    <row r="139" spans="1:8" x14ac:dyDescent="0.2">
      <c r="A139" s="25">
        <v>164</v>
      </c>
      <c r="B139" s="33">
        <f>Август!D139</f>
        <v>24159</v>
      </c>
      <c r="C139" s="34">
        <f>Сентябрь!D139</f>
        <v>24308</v>
      </c>
      <c r="D139" s="48">
        <v>24607</v>
      </c>
      <c r="E139" s="34">
        <f t="shared" si="2"/>
        <v>299</v>
      </c>
      <c r="F139" s="27"/>
      <c r="G139" s="49"/>
      <c r="H139" s="51"/>
    </row>
    <row r="140" spans="1:8" x14ac:dyDescent="0.2">
      <c r="A140" s="36">
        <v>165</v>
      </c>
      <c r="B140" s="33">
        <f>Август!D140</f>
        <v>0</v>
      </c>
      <c r="C140" s="34">
        <f>Сентябрь!D140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Август!D141</f>
        <v>5400</v>
      </c>
      <c r="C141" s="34">
        <f>Сентябрь!D141</f>
        <v>5453</v>
      </c>
      <c r="D141" s="48">
        <v>5453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Август!D142</f>
        <v>9739</v>
      </c>
      <c r="C142" s="34">
        <f>Сентябрь!D142</f>
        <v>10132</v>
      </c>
      <c r="D142" s="48">
        <v>10563</v>
      </c>
      <c r="E142" s="34">
        <f t="shared" si="2"/>
        <v>431</v>
      </c>
      <c r="F142" s="27"/>
      <c r="G142" s="49"/>
      <c r="H142" s="51"/>
    </row>
    <row r="143" spans="1:8" x14ac:dyDescent="0.2">
      <c r="A143" s="36">
        <v>169</v>
      </c>
      <c r="B143" s="33">
        <f>Август!D143</f>
        <v>0</v>
      </c>
      <c r="C143" s="34">
        <f>Сентябрь!D143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Август!D144</f>
        <v>0</v>
      </c>
      <c r="C144" s="34">
        <f>Сентябрь!D144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Август!D145</f>
        <v>9713</v>
      </c>
      <c r="C145" s="34">
        <f>Сентябрь!D145</f>
        <v>9713</v>
      </c>
      <c r="D145" s="48">
        <v>9713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Август!D146</f>
        <v>815</v>
      </c>
      <c r="C146" s="34">
        <f>Сентябрь!D146</f>
        <v>815</v>
      </c>
      <c r="D146" s="48">
        <v>815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Август!D147</f>
        <v>5652</v>
      </c>
      <c r="C147" s="34">
        <f>Сентябрь!D147</f>
        <v>5677</v>
      </c>
      <c r="D147" s="48">
        <v>5745</v>
      </c>
      <c r="E147" s="34">
        <f t="shared" si="2"/>
        <v>68</v>
      </c>
      <c r="F147" s="27"/>
      <c r="G147" s="49"/>
      <c r="H147" s="51"/>
    </row>
    <row r="148" spans="1:8" x14ac:dyDescent="0.2">
      <c r="A148" s="25">
        <v>174</v>
      </c>
      <c r="B148" s="33">
        <f>Август!D148</f>
        <v>16206</v>
      </c>
      <c r="C148" s="34">
        <f>Сентябрь!D148</f>
        <v>16451</v>
      </c>
      <c r="D148" s="48">
        <v>16642</v>
      </c>
      <c r="E148" s="34">
        <f t="shared" si="2"/>
        <v>191</v>
      </c>
      <c r="F148" s="27"/>
      <c r="G148" s="49"/>
      <c r="H148" s="51"/>
    </row>
    <row r="149" spans="1:8" x14ac:dyDescent="0.2">
      <c r="A149" s="36">
        <v>175</v>
      </c>
      <c r="B149" s="33">
        <f>Август!D149</f>
        <v>0</v>
      </c>
      <c r="C149" s="34">
        <f>Сентябрь!D149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Август!D150</f>
        <v>0</v>
      </c>
      <c r="C150" s="34">
        <f>Сентябрь!D150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Август!D151</f>
        <v>10940</v>
      </c>
      <c r="C151" s="34">
        <f>Сентябрь!D151</f>
        <v>11739</v>
      </c>
      <c r="D151" s="48">
        <v>12023</v>
      </c>
      <c r="E151" s="34">
        <f t="shared" si="2"/>
        <v>284</v>
      </c>
      <c r="F151" s="27"/>
      <c r="G151" s="49"/>
      <c r="H151" s="51"/>
    </row>
    <row r="152" spans="1:8" x14ac:dyDescent="0.2">
      <c r="A152" s="28">
        <v>179</v>
      </c>
      <c r="B152" s="33">
        <f>Август!D152</f>
        <v>0</v>
      </c>
      <c r="C152" s="34">
        <f>Сентябрь!D152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Август!D153</f>
        <v>2977</v>
      </c>
      <c r="C153" s="34">
        <f>Сентябрь!D153</f>
        <v>3133</v>
      </c>
      <c r="D153" s="48">
        <v>3323</v>
      </c>
      <c r="E153" s="34">
        <f t="shared" si="2"/>
        <v>190</v>
      </c>
      <c r="F153" s="27"/>
      <c r="G153" s="49"/>
      <c r="H153" s="51"/>
    </row>
    <row r="154" spans="1:8" x14ac:dyDescent="0.2">
      <c r="A154" s="31">
        <v>182</v>
      </c>
      <c r="B154" s="33">
        <f>Август!D154</f>
        <v>107</v>
      </c>
      <c r="C154" s="34">
        <f>Сентябрь!D154</f>
        <v>109</v>
      </c>
      <c r="D154" s="48">
        <v>109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Август!D155</f>
        <v>12744</v>
      </c>
      <c r="C155" s="34">
        <f>Сентябрь!D155</f>
        <v>12998</v>
      </c>
      <c r="D155" s="48">
        <v>13696</v>
      </c>
      <c r="E155" s="34">
        <f t="shared" si="2"/>
        <v>698</v>
      </c>
      <c r="F155" s="34"/>
      <c r="G155" s="50"/>
      <c r="H155" s="51"/>
    </row>
    <row r="156" spans="1:8" x14ac:dyDescent="0.2">
      <c r="A156" s="31">
        <v>184.185</v>
      </c>
      <c r="B156" s="33">
        <f>Август!D156</f>
        <v>2285</v>
      </c>
      <c r="C156" s="34">
        <f>Сентябрь!D156</f>
        <v>2469</v>
      </c>
      <c r="D156" s="48">
        <v>2655</v>
      </c>
      <c r="E156" s="34">
        <f t="shared" si="2"/>
        <v>186</v>
      </c>
      <c r="F156" s="34"/>
      <c r="G156" s="50"/>
      <c r="H156" s="51"/>
    </row>
    <row r="157" spans="1:8" x14ac:dyDescent="0.2">
      <c r="A157" s="139">
        <v>186</v>
      </c>
      <c r="B157" s="33">
        <f>Август!D157</f>
        <v>860</v>
      </c>
      <c r="C157" s="34">
        <f>Сентябрь!D157</f>
        <v>889</v>
      </c>
      <c r="D157" s="48">
        <v>960</v>
      </c>
      <c r="E157" s="34">
        <f t="shared" si="2"/>
        <v>71</v>
      </c>
      <c r="F157" s="34"/>
      <c r="G157" s="50"/>
      <c r="H157" s="51"/>
    </row>
    <row r="158" spans="1:8" x14ac:dyDescent="0.2">
      <c r="A158" s="77">
        <v>187</v>
      </c>
      <c r="B158" s="33">
        <f>Август!D158</f>
        <v>2608</v>
      </c>
      <c r="C158" s="34">
        <f>Сентябрь!D158</f>
        <v>2610</v>
      </c>
      <c r="D158" s="48">
        <v>2610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Август!D159</f>
        <v>10201</v>
      </c>
      <c r="C159" s="34">
        <f>Сентябрь!D159</f>
        <v>10415</v>
      </c>
      <c r="D159" s="48">
        <v>10477</v>
      </c>
      <c r="E159" s="34">
        <f t="shared" si="2"/>
        <v>62</v>
      </c>
      <c r="F159" s="34"/>
      <c r="G159" s="50"/>
      <c r="H159" s="51"/>
    </row>
    <row r="160" spans="1:8" x14ac:dyDescent="0.2">
      <c r="A160" s="28">
        <v>189</v>
      </c>
      <c r="B160" s="33">
        <f>Август!D160</f>
        <v>0</v>
      </c>
      <c r="C160" s="34">
        <f>Сентябрь!D160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Август!D161</f>
        <v>477</v>
      </c>
      <c r="C161" s="34">
        <f>Сентябрь!D161</f>
        <v>479</v>
      </c>
      <c r="D161" s="48">
        <v>479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Август!D162</f>
        <v>505</v>
      </c>
      <c r="C162" s="34">
        <f>Сентябрь!D162</f>
        <v>507</v>
      </c>
      <c r="D162" s="48">
        <v>509</v>
      </c>
      <c r="E162" s="34">
        <f t="shared" si="2"/>
        <v>2</v>
      </c>
      <c r="F162" s="34"/>
      <c r="G162" s="50"/>
      <c r="H162" s="51"/>
    </row>
    <row r="163" spans="1:8" x14ac:dyDescent="0.2">
      <c r="A163" s="36">
        <v>192</v>
      </c>
      <c r="B163" s="33">
        <f>Август!D163</f>
        <v>0</v>
      </c>
      <c r="C163" s="34">
        <f>Сентябрь!D163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Август!D164</f>
        <v>2148</v>
      </c>
      <c r="C164" s="34">
        <f>Сентябрь!D164</f>
        <v>2269</v>
      </c>
      <c r="D164" s="48">
        <v>2269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Август!D165</f>
        <v>1656</v>
      </c>
      <c r="C165" s="34">
        <f>Сентябрь!D165</f>
        <v>1687</v>
      </c>
      <c r="D165" s="48">
        <v>1717</v>
      </c>
      <c r="E165" s="34">
        <f t="shared" si="2"/>
        <v>30</v>
      </c>
      <c r="F165" s="27"/>
      <c r="G165" s="49"/>
      <c r="H165" s="51"/>
    </row>
    <row r="166" spans="1:8" x14ac:dyDescent="0.2">
      <c r="A166" s="25">
        <v>195</v>
      </c>
      <c r="B166" s="33">
        <f>Август!D166</f>
        <v>673</v>
      </c>
      <c r="C166" s="34">
        <f>Сентябрь!D166</f>
        <v>694</v>
      </c>
      <c r="D166" s="48">
        <v>695</v>
      </c>
      <c r="E166" s="34">
        <f t="shared" si="2"/>
        <v>1</v>
      </c>
      <c r="F166" s="27"/>
      <c r="G166" s="49"/>
      <c r="H166" s="51"/>
    </row>
    <row r="167" spans="1:8" x14ac:dyDescent="0.2">
      <c r="A167" s="25">
        <v>196</v>
      </c>
      <c r="B167" s="33">
        <f>Август!D167</f>
        <v>35567</v>
      </c>
      <c r="C167" s="34">
        <f>Сентябрь!D167</f>
        <v>36520</v>
      </c>
      <c r="D167" s="48">
        <v>38339</v>
      </c>
      <c r="E167" s="34">
        <f t="shared" si="2"/>
        <v>1819</v>
      </c>
      <c r="F167" s="27"/>
      <c r="G167" s="49"/>
      <c r="H167" s="51" t="s">
        <v>78</v>
      </c>
    </row>
    <row r="168" spans="1:8" x14ac:dyDescent="0.2">
      <c r="A168" s="73">
        <v>197</v>
      </c>
      <c r="B168" s="33">
        <f>Август!D168</f>
        <v>2741</v>
      </c>
      <c r="C168" s="34">
        <f>Сентябрь!D168</f>
        <v>2818</v>
      </c>
      <c r="D168" s="48">
        <v>3058</v>
      </c>
      <c r="E168" s="34">
        <f t="shared" si="2"/>
        <v>240</v>
      </c>
      <c r="F168" s="27"/>
      <c r="G168" s="49"/>
      <c r="H168" s="51"/>
    </row>
    <row r="169" spans="1:8" x14ac:dyDescent="0.2">
      <c r="A169" s="25">
        <v>198</v>
      </c>
      <c r="B169" s="33">
        <f>Август!D169</f>
        <v>3403</v>
      </c>
      <c r="C169" s="34">
        <f>Сентябрь!D169</f>
        <v>3593</v>
      </c>
      <c r="D169" s="48">
        <v>3594</v>
      </c>
      <c r="E169" s="34">
        <f t="shared" si="2"/>
        <v>1</v>
      </c>
      <c r="F169" s="27"/>
      <c r="G169" s="49"/>
      <c r="H169" s="51"/>
    </row>
    <row r="170" spans="1:8" x14ac:dyDescent="0.2">
      <c r="A170" s="25">
        <v>199</v>
      </c>
      <c r="B170" s="33">
        <f>Август!D170</f>
        <v>40041</v>
      </c>
      <c r="C170" s="34">
        <f>Сентябрь!D170</f>
        <v>40507</v>
      </c>
      <c r="D170" s="48">
        <v>41150</v>
      </c>
      <c r="E170" s="34">
        <f t="shared" si="2"/>
        <v>643</v>
      </c>
      <c r="F170" s="27"/>
      <c r="G170" s="49"/>
      <c r="H170" s="51"/>
    </row>
    <row r="171" spans="1:8" x14ac:dyDescent="0.2">
      <c r="A171" s="25">
        <v>200</v>
      </c>
      <c r="B171" s="33">
        <f>Август!D171</f>
        <v>114095</v>
      </c>
      <c r="C171" s="34">
        <f>Сентябрь!D171</f>
        <v>115320</v>
      </c>
      <c r="D171" s="48">
        <v>117122</v>
      </c>
      <c r="E171" s="34">
        <f t="shared" si="2"/>
        <v>1802</v>
      </c>
      <c r="F171" s="27"/>
      <c r="G171" s="49"/>
      <c r="H171" s="51"/>
    </row>
    <row r="172" spans="1:8" x14ac:dyDescent="0.2">
      <c r="A172" s="28">
        <v>201</v>
      </c>
      <c r="B172" s="33">
        <f>Август!D172</f>
        <v>0</v>
      </c>
      <c r="C172" s="34">
        <f>Сентябрь!D172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Август!D173</f>
        <v>0</v>
      </c>
      <c r="C173" s="34">
        <f>Сентябрь!D173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Август!D174</f>
        <v>0</v>
      </c>
      <c r="C174" s="34">
        <f>Сентябрь!D174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Август!D175</f>
        <v>0</v>
      </c>
      <c r="C175" s="34">
        <f>Сентябрь!D175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Август!D176</f>
        <v>0</v>
      </c>
      <c r="C176" s="34">
        <f>Сентябрь!D176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Август!D177</f>
        <v>0</v>
      </c>
      <c r="C177" s="34">
        <f>Сентябрь!D177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Август!D178</f>
        <v>0</v>
      </c>
      <c r="C178" s="34">
        <f>Сентябрь!D178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Август!D179</f>
        <v>4011</v>
      </c>
      <c r="C179" s="34">
        <f>Сентябрь!D179</f>
        <v>4266</v>
      </c>
      <c r="D179" s="48">
        <v>4492</v>
      </c>
      <c r="E179" s="34">
        <f t="shared" si="2"/>
        <v>226</v>
      </c>
      <c r="F179" s="34"/>
      <c r="G179" s="50"/>
      <c r="H179" s="51"/>
    </row>
    <row r="180" spans="1:8" x14ac:dyDescent="0.2">
      <c r="A180" s="73">
        <v>218</v>
      </c>
      <c r="B180" s="33">
        <f>Август!D180</f>
        <v>0</v>
      </c>
      <c r="C180" s="34">
        <f>Сентябрь!D180</f>
        <v>0</v>
      </c>
      <c r="D180" s="48">
        <v>9593</v>
      </c>
      <c r="E180" s="34">
        <f t="shared" si="2"/>
        <v>9593</v>
      </c>
      <c r="F180" s="27"/>
      <c r="G180" s="49"/>
      <c r="H180" s="51"/>
    </row>
    <row r="181" spans="1:8" x14ac:dyDescent="0.2">
      <c r="A181" s="28">
        <v>219</v>
      </c>
      <c r="B181" s="33">
        <f>Август!D181</f>
        <v>0</v>
      </c>
      <c r="C181" s="34">
        <f>Сентябрь!D181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Август!D182</f>
        <v>0</v>
      </c>
      <c r="C182" s="34">
        <f>Сентябрь!D182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73">
        <v>221</v>
      </c>
      <c r="B183" s="33">
        <f>Август!D183</f>
        <v>0</v>
      </c>
      <c r="C183" s="34">
        <f>Сентябрь!D183</f>
        <v>0</v>
      </c>
      <c r="D183" s="48">
        <v>15</v>
      </c>
      <c r="E183" s="34">
        <f t="shared" si="2"/>
        <v>15</v>
      </c>
      <c r="F183" s="27"/>
      <c r="G183" s="49"/>
      <c r="H183" s="51"/>
    </row>
    <row r="184" spans="1:8" x14ac:dyDescent="0.2">
      <c r="A184" s="73">
        <v>222</v>
      </c>
      <c r="B184" s="33">
        <f>Август!D184</f>
        <v>0</v>
      </c>
      <c r="C184" s="34">
        <f>Сентябрь!D184</f>
        <v>0</v>
      </c>
      <c r="D184" s="48">
        <v>1638</v>
      </c>
      <c r="E184" s="34">
        <f t="shared" si="2"/>
        <v>1638</v>
      </c>
      <c r="F184" s="27"/>
      <c r="G184" s="49"/>
      <c r="H184" s="51"/>
    </row>
    <row r="185" spans="1:8" x14ac:dyDescent="0.2">
      <c r="A185" s="28">
        <v>223</v>
      </c>
      <c r="B185" s="33">
        <f>Август!D185</f>
        <v>0</v>
      </c>
      <c r="C185" s="34">
        <f>Сентябрь!D185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Август!D186</f>
        <v>0</v>
      </c>
      <c r="C186" s="34">
        <f>Сентябрь!D186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73">
        <v>225</v>
      </c>
      <c r="B187" s="33">
        <f>Август!D187</f>
        <v>0</v>
      </c>
      <c r="C187" s="34">
        <f>Сентябрь!D187</f>
        <v>0</v>
      </c>
      <c r="D187" s="48">
        <v>21012</v>
      </c>
      <c r="E187" s="34">
        <f t="shared" si="2"/>
        <v>21012</v>
      </c>
      <c r="F187" s="27"/>
      <c r="G187" s="49"/>
      <c r="H187" s="51"/>
    </row>
    <row r="188" spans="1:8" x14ac:dyDescent="0.2">
      <c r="A188" s="73">
        <v>226</v>
      </c>
      <c r="B188" s="33">
        <f>Август!D188</f>
        <v>0</v>
      </c>
      <c r="C188" s="34">
        <f>Сентябрь!D188</f>
        <v>0</v>
      </c>
      <c r="D188" s="48">
        <v>10</v>
      </c>
      <c r="E188" s="34">
        <f t="shared" si="2"/>
        <v>10</v>
      </c>
      <c r="F188" s="27"/>
      <c r="G188" s="49"/>
      <c r="H188" s="51"/>
    </row>
    <row r="189" spans="1:8" x14ac:dyDescent="0.2">
      <c r="A189" s="28">
        <v>227</v>
      </c>
      <c r="B189" s="33">
        <f>Август!D189</f>
        <v>0</v>
      </c>
      <c r="C189" s="34">
        <f>Сентябрь!D189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Август!D190</f>
        <v>0</v>
      </c>
      <c r="C190" s="34">
        <f>Сентябрь!D190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Август!D191</f>
        <v>0</v>
      </c>
      <c r="C191" s="34">
        <f>Сентябрь!D191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Август!D192</f>
        <v>0</v>
      </c>
      <c r="C192" s="34">
        <f>Сентябрь!D192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Август!D193</f>
        <v>0</v>
      </c>
      <c r="C193" s="34">
        <f>Сентябрь!D193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Август!D194</f>
        <v>0</v>
      </c>
      <c r="C194" s="34">
        <f>Сентябрь!D194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Август!D195</f>
        <v>0</v>
      </c>
      <c r="C195" s="34">
        <f>Сентябрь!D195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Август!D196</f>
        <v>0</v>
      </c>
      <c r="C196" s="34">
        <f>Сентябрь!D196</f>
        <v>0</v>
      </c>
      <c r="D196" s="48">
        <v>15401</v>
      </c>
      <c r="E196" s="34">
        <f t="shared" si="3"/>
        <v>15401</v>
      </c>
      <c r="F196" s="27"/>
      <c r="G196" s="49"/>
      <c r="H196" s="51"/>
    </row>
    <row r="197" spans="1:8" x14ac:dyDescent="0.2">
      <c r="A197" s="25">
        <v>235</v>
      </c>
      <c r="B197" s="33">
        <f>Август!D197</f>
        <v>0</v>
      </c>
      <c r="C197" s="34">
        <f>Сентябрь!D197</f>
        <v>0</v>
      </c>
      <c r="D197" s="48">
        <v>12228</v>
      </c>
      <c r="E197" s="34">
        <f t="shared" si="3"/>
        <v>12228</v>
      </c>
      <c r="F197" s="27"/>
      <c r="G197" s="49"/>
      <c r="H197" s="51"/>
    </row>
    <row r="198" spans="1:8" x14ac:dyDescent="0.2">
      <c r="A198" s="28">
        <v>236</v>
      </c>
      <c r="B198" s="33">
        <f>Август!D198</f>
        <v>0</v>
      </c>
      <c r="C198" s="34">
        <f>Сентябрь!D198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Август!D199</f>
        <v>0</v>
      </c>
      <c r="C199" s="34">
        <f>Сентябрь!D199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Август!D200</f>
        <v>0</v>
      </c>
      <c r="C200" s="34">
        <f>Сентябрь!D200</f>
        <v>0</v>
      </c>
      <c r="D200" s="48">
        <v>7864</v>
      </c>
      <c r="E200" s="34">
        <f t="shared" si="3"/>
        <v>7864</v>
      </c>
      <c r="F200" s="27"/>
      <c r="G200" s="49"/>
      <c r="H200" s="51"/>
    </row>
    <row r="201" spans="1:8" x14ac:dyDescent="0.2">
      <c r="A201" s="25">
        <v>239</v>
      </c>
      <c r="B201" s="33">
        <f>Август!D201</f>
        <v>0</v>
      </c>
      <c r="C201" s="34">
        <f>Сентябрь!D201</f>
        <v>0</v>
      </c>
      <c r="D201" s="48">
        <v>9577</v>
      </c>
      <c r="E201" s="34">
        <f t="shared" si="3"/>
        <v>9577</v>
      </c>
      <c r="F201" s="27"/>
      <c r="G201" s="49"/>
      <c r="H201" s="51"/>
    </row>
    <row r="202" spans="1:8" x14ac:dyDescent="0.2">
      <c r="A202" s="28">
        <v>240</v>
      </c>
      <c r="B202" s="33">
        <f>Август!D202</f>
        <v>0</v>
      </c>
      <c r="C202" s="34">
        <f>Сентябрь!D202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Август!D203</f>
        <v>0</v>
      </c>
      <c r="C203" s="34">
        <f>Сентябрь!D203</f>
        <v>0</v>
      </c>
      <c r="D203" s="48">
        <v>1220</v>
      </c>
      <c r="E203" s="34">
        <f t="shared" si="3"/>
        <v>1220</v>
      </c>
      <c r="F203" s="27"/>
      <c r="G203" s="49"/>
      <c r="H203" s="51"/>
    </row>
    <row r="204" spans="1:8" x14ac:dyDescent="0.2">
      <c r="A204" s="25">
        <v>242</v>
      </c>
      <c r="B204" s="33">
        <f>Август!D204</f>
        <v>0</v>
      </c>
      <c r="C204" s="34">
        <f>Сентябрь!D204</f>
        <v>0</v>
      </c>
      <c r="D204" s="48">
        <v>193</v>
      </c>
      <c r="E204" s="34">
        <f t="shared" si="3"/>
        <v>193</v>
      </c>
      <c r="F204" s="27"/>
      <c r="G204" s="49"/>
      <c r="H204" s="51"/>
    </row>
    <row r="205" spans="1:8" x14ac:dyDescent="0.2">
      <c r="A205" s="28">
        <v>243</v>
      </c>
      <c r="B205" s="33">
        <f>Август!D205</f>
        <v>0</v>
      </c>
      <c r="C205" s="34">
        <f>Сентябрь!D205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Август!D206</f>
        <v>0</v>
      </c>
      <c r="C206" s="34">
        <f>Сентябрь!D206</f>
        <v>0</v>
      </c>
      <c r="D206" s="48">
        <v>880</v>
      </c>
      <c r="E206" s="34">
        <f t="shared" si="3"/>
        <v>880</v>
      </c>
      <c r="F206" s="27"/>
      <c r="G206" s="49"/>
      <c r="H206" s="51"/>
    </row>
    <row r="207" spans="1:8" x14ac:dyDescent="0.2">
      <c r="A207" s="25">
        <v>245</v>
      </c>
      <c r="B207" s="33">
        <f>Август!D207</f>
        <v>0</v>
      </c>
      <c r="C207" s="34">
        <f>Сентябрь!D207</f>
        <v>0</v>
      </c>
      <c r="D207" s="48">
        <v>60426</v>
      </c>
      <c r="E207" s="34">
        <f t="shared" si="3"/>
        <v>60426</v>
      </c>
      <c r="F207" s="27"/>
      <c r="G207" s="49"/>
      <c r="H207" s="51"/>
    </row>
    <row r="208" spans="1:8" x14ac:dyDescent="0.2">
      <c r="A208" s="28">
        <v>246</v>
      </c>
      <c r="B208" s="33">
        <f>Август!D208</f>
        <v>0</v>
      </c>
      <c r="C208" s="34">
        <f>Сентябрь!D208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Август!D209</f>
        <v>0</v>
      </c>
      <c r="C209" s="34">
        <f>Сентябрь!D209</f>
        <v>0</v>
      </c>
      <c r="D209" s="48">
        <v>3927</v>
      </c>
      <c r="E209" s="34">
        <f t="shared" si="3"/>
        <v>3927</v>
      </c>
      <c r="F209" s="27"/>
      <c r="G209" s="49"/>
      <c r="H209" s="51"/>
    </row>
    <row r="210" spans="1:8" x14ac:dyDescent="0.2">
      <c r="A210" s="126">
        <v>248</v>
      </c>
      <c r="B210" s="33">
        <f>Август!D210</f>
        <v>0</v>
      </c>
      <c r="C210" s="34">
        <f>Сентябрь!D210</f>
        <v>0</v>
      </c>
      <c r="D210" s="48">
        <v>3304</v>
      </c>
      <c r="E210" s="34">
        <f t="shared" si="3"/>
        <v>3304</v>
      </c>
      <c r="F210" s="27"/>
      <c r="G210" s="49"/>
      <c r="H210" s="51"/>
    </row>
    <row r="211" spans="1:8" x14ac:dyDescent="0.2">
      <c r="A211" s="25">
        <v>249</v>
      </c>
      <c r="B211" s="33">
        <f>Август!D211</f>
        <v>0</v>
      </c>
      <c r="C211" s="34">
        <f>Сентябрь!D211</f>
        <v>0</v>
      </c>
      <c r="D211" s="48">
        <v>1066</v>
      </c>
      <c r="E211" s="34">
        <f t="shared" si="3"/>
        <v>1066</v>
      </c>
      <c r="F211" s="27"/>
      <c r="G211" s="49"/>
      <c r="H211" s="51"/>
    </row>
    <row r="212" spans="1:8" x14ac:dyDescent="0.2">
      <c r="A212" s="28">
        <v>250</v>
      </c>
      <c r="B212" s="33">
        <f>Август!D212</f>
        <v>0</v>
      </c>
      <c r="C212" s="34">
        <f>Сентябрь!D212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Август!D213</f>
        <v>0</v>
      </c>
      <c r="C213" s="34">
        <f>Сентябрь!D213</f>
        <v>0</v>
      </c>
      <c r="D213" s="48">
        <v>2</v>
      </c>
      <c r="E213" s="34">
        <f t="shared" si="3"/>
        <v>2</v>
      </c>
      <c r="F213" s="27"/>
      <c r="G213" s="49"/>
      <c r="H213" s="51"/>
    </row>
    <row r="214" spans="1:8" x14ac:dyDescent="0.2">
      <c r="A214" s="25">
        <v>252</v>
      </c>
      <c r="B214" s="33">
        <f>Август!D214</f>
        <v>0</v>
      </c>
      <c r="C214" s="34">
        <f>Сентябрь!D214</f>
        <v>0</v>
      </c>
      <c r="D214" s="48">
        <v>3</v>
      </c>
      <c r="E214" s="34">
        <f t="shared" si="3"/>
        <v>3</v>
      </c>
      <c r="F214" s="27"/>
      <c r="G214" s="49"/>
      <c r="H214" s="51"/>
    </row>
    <row r="215" spans="1:8" x14ac:dyDescent="0.2">
      <c r="A215" s="25">
        <v>253</v>
      </c>
      <c r="B215" s="33">
        <f>Август!D215</f>
        <v>0</v>
      </c>
      <c r="C215" s="34">
        <f>Сентябрь!D215</f>
        <v>0</v>
      </c>
      <c r="D215" s="48">
        <v>13793</v>
      </c>
      <c r="E215" s="34">
        <f t="shared" si="3"/>
        <v>13793</v>
      </c>
      <c r="F215" s="27"/>
      <c r="G215" s="49"/>
      <c r="H215" s="51"/>
    </row>
    <row r="216" spans="1:8" x14ac:dyDescent="0.2">
      <c r="A216" s="28">
        <v>254</v>
      </c>
      <c r="B216" s="33">
        <f>Август!D216</f>
        <v>0</v>
      </c>
      <c r="C216" s="34">
        <f>Сентябрь!D216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Август!D217</f>
        <v>0</v>
      </c>
      <c r="C217" s="34">
        <f>Сентябрь!D217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Август!D218</f>
        <v>0</v>
      </c>
      <c r="C218" s="34">
        <f>Сентябрь!D218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Август!D219</f>
        <v>0</v>
      </c>
      <c r="C219" s="34">
        <f>Сентябрь!D219</f>
        <v>0</v>
      </c>
      <c r="D219" s="48">
        <v>16392</v>
      </c>
      <c r="E219" s="34">
        <f t="shared" si="3"/>
        <v>16392</v>
      </c>
      <c r="F219" s="27"/>
      <c r="G219" s="49"/>
      <c r="H219" s="51"/>
    </row>
    <row r="220" spans="1:8" x14ac:dyDescent="0.2">
      <c r="A220" s="28">
        <v>259</v>
      </c>
      <c r="B220" s="55">
        <f>Август!D220</f>
        <v>0</v>
      </c>
      <c r="C220" s="56">
        <f>Сентябрь!D220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Август!D221</f>
        <v>0</v>
      </c>
      <c r="C221" s="56">
        <f>Сентябрь!D221</f>
        <v>0</v>
      </c>
      <c r="D221" s="57">
        <v>7951</v>
      </c>
      <c r="E221" s="56">
        <f t="shared" si="3"/>
        <v>7951</v>
      </c>
      <c r="F221" s="38"/>
      <c r="G221" s="58"/>
      <c r="H221" s="70"/>
    </row>
    <row r="222" spans="1:8" x14ac:dyDescent="0.2">
      <c r="A222" s="25">
        <v>261</v>
      </c>
      <c r="B222" s="55">
        <f>Август!D222</f>
        <v>0</v>
      </c>
      <c r="C222" s="56">
        <f>Сентябрь!D222</f>
        <v>0</v>
      </c>
      <c r="D222" s="57">
        <v>7879</v>
      </c>
      <c r="E222" s="56">
        <f t="shared" si="3"/>
        <v>7879</v>
      </c>
      <c r="F222" s="38"/>
      <c r="G222" s="58"/>
      <c r="H222" s="70"/>
    </row>
    <row r="223" spans="1:8" x14ac:dyDescent="0.2">
      <c r="A223" s="25">
        <v>262</v>
      </c>
      <c r="B223" s="55">
        <f>Август!D223</f>
        <v>0</v>
      </c>
      <c r="C223" s="56">
        <f>Сентябрь!D223</f>
        <v>0</v>
      </c>
      <c r="D223" s="57">
        <v>17859</v>
      </c>
      <c r="E223" s="56">
        <f t="shared" si="3"/>
        <v>17859</v>
      </c>
      <c r="F223" s="38"/>
      <c r="G223" s="58"/>
      <c r="H223" s="70"/>
    </row>
    <row r="224" spans="1:8" x14ac:dyDescent="0.2">
      <c r="A224" s="28">
        <v>263</v>
      </c>
      <c r="B224" s="55">
        <f>Август!D224</f>
        <v>0</v>
      </c>
      <c r="C224" s="56">
        <f>Сентябрь!D224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Август!D225</f>
        <v>0</v>
      </c>
      <c r="C225" s="56">
        <f>Сентябрь!D225</f>
        <v>0</v>
      </c>
      <c r="D225" s="57">
        <v>788</v>
      </c>
      <c r="E225" s="56">
        <f t="shared" si="3"/>
        <v>788</v>
      </c>
      <c r="F225" s="38"/>
      <c r="G225" s="58"/>
      <c r="H225" s="70"/>
    </row>
    <row r="226" spans="1:8" x14ac:dyDescent="0.2">
      <c r="A226" s="25">
        <v>265</v>
      </c>
      <c r="B226" s="55">
        <f>Август!D226</f>
        <v>0</v>
      </c>
      <c r="C226" s="56">
        <f>Сентябрь!D226</f>
        <v>0</v>
      </c>
      <c r="D226" s="57">
        <v>12678</v>
      </c>
      <c r="E226" s="56">
        <f t="shared" si="3"/>
        <v>12678</v>
      </c>
      <c r="F226" s="38"/>
      <c r="G226" s="58"/>
      <c r="H226" s="70"/>
    </row>
    <row r="227" spans="1:8" x14ac:dyDescent="0.2">
      <c r="A227" s="25">
        <v>266</v>
      </c>
      <c r="B227" s="55">
        <f>Август!D227</f>
        <v>0</v>
      </c>
      <c r="C227" s="56">
        <f>Сентябрь!D227</f>
        <v>0</v>
      </c>
      <c r="D227" s="57">
        <v>10020</v>
      </c>
      <c r="E227" s="56">
        <f t="shared" si="3"/>
        <v>10020</v>
      </c>
      <c r="F227" s="38"/>
      <c r="G227" s="58"/>
      <c r="H227" s="70"/>
    </row>
    <row r="228" spans="1:8" x14ac:dyDescent="0.2">
      <c r="A228" s="25">
        <v>267</v>
      </c>
      <c r="B228" s="55">
        <f>Август!D228</f>
        <v>0</v>
      </c>
      <c r="C228" s="56">
        <f>Сентябрь!D228</f>
        <v>0</v>
      </c>
      <c r="D228" s="57">
        <v>2122</v>
      </c>
      <c r="E228" s="56">
        <f t="shared" si="3"/>
        <v>2122</v>
      </c>
      <c r="F228" s="38"/>
      <c r="G228" s="58"/>
      <c r="H228" s="70"/>
    </row>
    <row r="229" spans="1:8" x14ac:dyDescent="0.2">
      <c r="A229" s="25">
        <v>268</v>
      </c>
      <c r="B229" s="55">
        <f>Август!D229</f>
        <v>0</v>
      </c>
      <c r="C229" s="56">
        <f>Сентябрь!D229</f>
        <v>0</v>
      </c>
      <c r="D229" s="57">
        <v>42</v>
      </c>
      <c r="E229" s="56">
        <f t="shared" si="3"/>
        <v>42</v>
      </c>
      <c r="F229" s="38"/>
      <c r="G229" s="58"/>
      <c r="H229" s="70"/>
    </row>
    <row r="230" spans="1:8" x14ac:dyDescent="0.2">
      <c r="A230" s="25">
        <v>269</v>
      </c>
      <c r="B230" s="55">
        <f>Август!D230</f>
        <v>0</v>
      </c>
      <c r="C230" s="56">
        <f>Сентябрь!D230</f>
        <v>0</v>
      </c>
      <c r="D230" s="57">
        <v>12756</v>
      </c>
      <c r="E230" s="56">
        <f t="shared" si="3"/>
        <v>12756</v>
      </c>
      <c r="F230" s="38"/>
      <c r="G230" s="58"/>
      <c r="H230" s="70"/>
    </row>
    <row r="231" spans="1:8" x14ac:dyDescent="0.2">
      <c r="A231" s="25">
        <v>270</v>
      </c>
      <c r="B231" s="55">
        <f>Август!D231</f>
        <v>0</v>
      </c>
      <c r="C231" s="56">
        <f>Сентябрь!D231</f>
        <v>0</v>
      </c>
      <c r="D231" s="57">
        <v>6871</v>
      </c>
      <c r="E231" s="56">
        <f t="shared" si="3"/>
        <v>6871</v>
      </c>
      <c r="F231" s="38"/>
      <c r="G231" s="58"/>
      <c r="H231" s="70"/>
    </row>
    <row r="232" spans="1:8" x14ac:dyDescent="0.2">
      <c r="A232" s="25">
        <v>271</v>
      </c>
      <c r="B232" s="55">
        <f>Август!D232</f>
        <v>0</v>
      </c>
      <c r="C232" s="56">
        <f>Сентябрь!D232</f>
        <v>0</v>
      </c>
      <c r="D232" s="57">
        <v>1939</v>
      </c>
      <c r="E232" s="56">
        <f t="shared" si="3"/>
        <v>1939</v>
      </c>
      <c r="F232" s="38"/>
      <c r="G232" s="58"/>
      <c r="H232" s="70"/>
    </row>
    <row r="233" spans="1:8" x14ac:dyDescent="0.2">
      <c r="A233" s="25">
        <v>272</v>
      </c>
      <c r="B233" s="55">
        <f>Август!D233</f>
        <v>0</v>
      </c>
      <c r="C233" s="56">
        <f>Сентябрь!D233</f>
        <v>0</v>
      </c>
      <c r="D233" s="57">
        <v>38335</v>
      </c>
      <c r="E233" s="56">
        <f t="shared" si="3"/>
        <v>38335</v>
      </c>
      <c r="F233" s="38"/>
      <c r="G233" s="58"/>
      <c r="H233" s="70"/>
    </row>
    <row r="234" spans="1:8" x14ac:dyDescent="0.2">
      <c r="A234" s="28">
        <v>273</v>
      </c>
      <c r="B234" s="55">
        <f>Август!D234</f>
        <v>0</v>
      </c>
      <c r="C234" s="56">
        <f>Сентябрь!D234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Август!D235</f>
        <v>0</v>
      </c>
      <c r="C235" s="56">
        <f>Сентябрь!D235</f>
        <v>0</v>
      </c>
      <c r="D235" s="57">
        <v>14428</v>
      </c>
      <c r="E235" s="56">
        <f t="shared" si="3"/>
        <v>14428</v>
      </c>
      <c r="F235" s="38"/>
      <c r="G235" s="58"/>
      <c r="H235" s="70"/>
    </row>
    <row r="236" spans="1:8" x14ac:dyDescent="0.2">
      <c r="A236" s="28">
        <v>275</v>
      </c>
      <c r="B236" s="55">
        <f>Август!D236</f>
        <v>0</v>
      </c>
      <c r="C236" s="56">
        <f>Сентябрь!D236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Август!D237</f>
        <v>0</v>
      </c>
      <c r="C237" s="56">
        <f>Сентябрь!D237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Август!D238</f>
        <v>0</v>
      </c>
      <c r="C238" s="56">
        <f>Сентябрь!D238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73">
        <v>278</v>
      </c>
      <c r="B239" s="55">
        <f>Август!D239</f>
        <v>0</v>
      </c>
      <c r="C239" s="56">
        <f>Сентябрь!D239</f>
        <v>0</v>
      </c>
      <c r="D239" s="57">
        <v>29</v>
      </c>
      <c r="E239" s="56">
        <f t="shared" si="3"/>
        <v>29</v>
      </c>
      <c r="F239" s="38"/>
      <c r="G239" s="58"/>
      <c r="H239" s="70"/>
    </row>
    <row r="240" spans="1:8" x14ac:dyDescent="0.2">
      <c r="A240" s="73">
        <v>279</v>
      </c>
      <c r="B240" s="55">
        <f>Август!D240</f>
        <v>0</v>
      </c>
      <c r="C240" s="56">
        <f>Сентябрь!D240</f>
        <v>0</v>
      </c>
      <c r="D240" s="57">
        <v>769</v>
      </c>
      <c r="E240" s="56">
        <f t="shared" si="3"/>
        <v>769</v>
      </c>
      <c r="F240" s="38"/>
      <c r="G240" s="58"/>
      <c r="H240" s="70"/>
    </row>
    <row r="241" spans="1:8" x14ac:dyDescent="0.2">
      <c r="A241" s="25">
        <v>280</v>
      </c>
      <c r="B241" s="55">
        <f>Август!D241</f>
        <v>0</v>
      </c>
      <c r="C241" s="56">
        <f>Сентябрь!D241</f>
        <v>0</v>
      </c>
      <c r="D241" s="57">
        <v>1300</v>
      </c>
      <c r="E241" s="56">
        <f t="shared" si="3"/>
        <v>1300</v>
      </c>
      <c r="F241" s="38"/>
      <c r="G241" s="58"/>
      <c r="H241" s="70"/>
    </row>
    <row r="242" spans="1:8" x14ac:dyDescent="0.2">
      <c r="A242" s="28">
        <v>281</v>
      </c>
      <c r="B242" s="55">
        <f>Август!D242</f>
        <v>0</v>
      </c>
      <c r="C242" s="56">
        <f>Сентябрь!D242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Август!D243</f>
        <v>0</v>
      </c>
      <c r="C243" s="56">
        <f>Сентябрь!D243</f>
        <v>0</v>
      </c>
      <c r="D243" s="57">
        <v>4798</v>
      </c>
      <c r="E243" s="56">
        <f t="shared" si="3"/>
        <v>4798</v>
      </c>
      <c r="F243" s="38"/>
      <c r="G243" s="58"/>
      <c r="H243" s="70"/>
    </row>
    <row r="244" spans="1:8" x14ac:dyDescent="0.2">
      <c r="A244" s="73">
        <v>283</v>
      </c>
      <c r="B244" s="55">
        <f>Август!D244</f>
        <v>0</v>
      </c>
      <c r="C244" s="56">
        <f>Сентябрь!D244</f>
        <v>0</v>
      </c>
      <c r="D244" s="57">
        <v>7191</v>
      </c>
      <c r="E244" s="56">
        <f t="shared" si="3"/>
        <v>7191</v>
      </c>
      <c r="F244" s="38"/>
      <c r="G244" s="58"/>
      <c r="H244" s="70"/>
    </row>
    <row r="245" spans="1:8" x14ac:dyDescent="0.2">
      <c r="A245" s="39">
        <v>284</v>
      </c>
      <c r="B245" s="59">
        <f>Август!D245</f>
        <v>0</v>
      </c>
      <c r="C245" s="60">
        <f>Сентябрь!D245</f>
        <v>0</v>
      </c>
      <c r="D245" s="61"/>
      <c r="E245" s="60">
        <f>D245-C245</f>
        <v>0</v>
      </c>
      <c r="F245" s="41"/>
      <c r="G245" s="62"/>
      <c r="H245" s="71"/>
    </row>
    <row r="246" spans="1:8" x14ac:dyDescent="0.2">
      <c r="A246" s="74" t="s">
        <v>10</v>
      </c>
      <c r="B246" s="59">
        <f>Август!D246</f>
        <v>0</v>
      </c>
      <c r="C246" s="60">
        <f>Сентябрь!D246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59">
        <f>Август!D247</f>
        <v>0</v>
      </c>
      <c r="C247" s="60">
        <f>Сентябрь!D247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Август!D248</f>
        <v>22263</v>
      </c>
      <c r="C248" s="44">
        <f>Сентябрь!D248</f>
        <v>22537</v>
      </c>
      <c r="D248" s="64">
        <v>22632</v>
      </c>
      <c r="E248" s="44">
        <f t="shared" si="3"/>
        <v>95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37</v>
      </c>
      <c r="C256" s="125" t="s">
        <v>38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Сентябрь!C258</f>
        <v>12631.4</v>
      </c>
      <c r="C258" s="122">
        <v>12955.8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1010512</v>
      </c>
      <c r="C259" s="112">
        <f>C258*80</f>
        <v>1036464</v>
      </c>
      <c r="D259" s="109">
        <f>C259-B259</f>
        <v>25952</v>
      </c>
      <c r="E259" s="9">
        <f>SUM(E196:E246)</f>
        <v>294031</v>
      </c>
      <c r="F259" s="147"/>
      <c r="G259" s="148"/>
      <c r="H259" s="10">
        <f>D259-E259-D261</f>
        <v>-268170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Сентябрь!C261</f>
        <v>7291</v>
      </c>
      <c r="C261" s="123">
        <v>7382</v>
      </c>
      <c r="D261" s="119">
        <f>C261-B261</f>
        <v>91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76</v>
      </c>
      <c r="B263" s="111">
        <f>Сентябрь!C263</f>
        <v>17542.2</v>
      </c>
      <c r="C263" s="122">
        <v>17827.5</v>
      </c>
      <c r="D263" s="118"/>
      <c r="E263" s="83"/>
      <c r="F263" s="87" t="s">
        <v>75</v>
      </c>
      <c r="G263" s="135">
        <v>12</v>
      </c>
      <c r="H263" s="85"/>
    </row>
    <row r="264" spans="1:8" ht="15.75" thickBot="1" x14ac:dyDescent="0.25">
      <c r="A264" s="106"/>
      <c r="B264" s="115">
        <f>B263*60</f>
        <v>1052532</v>
      </c>
      <c r="C264" s="115">
        <f>C263*60</f>
        <v>1069650</v>
      </c>
      <c r="D264" s="109">
        <f>C264-B264</f>
        <v>17118</v>
      </c>
      <c r="E264" s="84">
        <f>SUM(E2:E53,E55:E63,E167:E171,E179,E247)</f>
        <v>15656</v>
      </c>
      <c r="F264" s="151">
        <f>(1*0.25+11*0.07)*G263*30</f>
        <v>367.2</v>
      </c>
      <c r="G264" s="152"/>
      <c r="H264" s="86">
        <f>D264-E264-F264</f>
        <v>1094.8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Сентябрь!C266</f>
        <v>49384.3</v>
      </c>
      <c r="C266" s="122">
        <v>49888.9</v>
      </c>
      <c r="D266" s="118"/>
      <c r="E266" s="83"/>
      <c r="F266" s="87" t="s">
        <v>74</v>
      </c>
      <c r="G266" s="135">
        <v>12</v>
      </c>
      <c r="H266" s="85"/>
    </row>
    <row r="267" spans="1:8" ht="15.75" thickBot="1" x14ac:dyDescent="0.25">
      <c r="A267" s="106"/>
      <c r="B267" s="115">
        <f>B266*30</f>
        <v>1481529</v>
      </c>
      <c r="C267" s="115">
        <f>C266*30</f>
        <v>1496667</v>
      </c>
      <c r="D267" s="109">
        <f>C267-B267</f>
        <v>15138</v>
      </c>
      <c r="E267" s="84">
        <f>SUM(E54,E64:E166,E248)</f>
        <v>13396.5</v>
      </c>
      <c r="F267" s="151">
        <f>(4*0.25+9*0.07)*G266*30</f>
        <v>586.80000000000007</v>
      </c>
      <c r="G267" s="152"/>
      <c r="H267" s="86">
        <f>D267-E267-F267</f>
        <v>1154.6999999999998</v>
      </c>
    </row>
    <row r="268" spans="1:8" ht="15.75" thickBot="1" x14ac:dyDescent="0.25">
      <c r="A268" s="11"/>
      <c r="B268" s="116"/>
      <c r="C268" s="116"/>
      <c r="D268" s="119">
        <f>D259+D264+D267</f>
        <v>58208</v>
      </c>
      <c r="E268" s="14">
        <f>E259+E264+E267</f>
        <v>323083.5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Сентябрь!C271</f>
        <v>4497.5200000000004</v>
      </c>
      <c r="C271" s="124">
        <v>4544.5600000000004</v>
      </c>
      <c r="D271" s="120"/>
      <c r="E271" s="143">
        <v>1826.846</v>
      </c>
      <c r="F271" s="1"/>
      <c r="G271" s="1"/>
      <c r="H271" s="1"/>
    </row>
    <row r="272" spans="1:8" ht="15.75" thickBot="1" x14ac:dyDescent="0.25">
      <c r="A272" s="108"/>
      <c r="B272" s="115">
        <f>B271*800</f>
        <v>3598016.0000000005</v>
      </c>
      <c r="C272" s="115">
        <f>C271*800</f>
        <v>3635648.0000000005</v>
      </c>
      <c r="D272" s="121">
        <f>C272-B272</f>
        <v>37632</v>
      </c>
      <c r="E272" s="144">
        <f>E271*800-Сентябрь!E271*800</f>
        <v>37200.800000000047</v>
      </c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73"/>
  <sheetViews>
    <sheetView workbookViewId="0">
      <pane ySplit="1" topLeftCell="A251" activePane="bottomLeft" state="frozen"/>
      <selection activeCell="L143" sqref="L143"/>
      <selection pane="bottomLeft" activeCell="D55" sqref="D55"/>
    </sheetView>
  </sheetViews>
  <sheetFormatPr defaultRowHeight="15" x14ac:dyDescent="0.2"/>
  <cols>
    <col min="1" max="1" width="8.875" bestFit="1" customWidth="1"/>
    <col min="2" max="3" width="12.9140625" customWidth="1"/>
    <col min="4" max="4" width="13.85546875" bestFit="1" customWidth="1"/>
    <col min="5" max="5" width="13.5859375" customWidth="1"/>
    <col min="6" max="6" width="6.7226562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37</v>
      </c>
      <c r="C1" s="2" t="s">
        <v>38</v>
      </c>
      <c r="D1" s="93" t="s">
        <v>39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Сентябрь!D2</f>
        <v>0</v>
      </c>
      <c r="C2" s="23">
        <f>Октябрь!D2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Сентябрь!D3</f>
        <v>245</v>
      </c>
      <c r="C3" s="27">
        <f>Октябрь!D3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Сентябрь!D4</f>
        <v>0</v>
      </c>
      <c r="C4" s="27">
        <f>Октябрь!D4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Сентябрь!D5</f>
        <v>42181</v>
      </c>
      <c r="C5" s="27">
        <f>Октябрь!D5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Сентябрь!D6</f>
        <v>37698</v>
      </c>
      <c r="C6" s="27">
        <f>Октябрь!D6</f>
        <v>38397</v>
      </c>
      <c r="D6" s="48">
        <v>39908</v>
      </c>
      <c r="E6" s="34">
        <f t="shared" si="0"/>
        <v>1511</v>
      </c>
      <c r="F6" s="27"/>
      <c r="G6" s="49"/>
      <c r="H6" s="51"/>
    </row>
    <row r="7" spans="1:8" x14ac:dyDescent="0.2">
      <c r="A7" s="31">
        <v>7.8</v>
      </c>
      <c r="B7" s="26">
        <f>Сентябрь!D7</f>
        <v>90674</v>
      </c>
      <c r="C7" s="27">
        <f>Октябрь!D7</f>
        <v>91944</v>
      </c>
      <c r="D7" s="48">
        <v>93760</v>
      </c>
      <c r="E7" s="34">
        <f t="shared" si="0"/>
        <v>1816</v>
      </c>
      <c r="F7" s="27"/>
      <c r="G7" s="49"/>
      <c r="H7" s="51"/>
    </row>
    <row r="8" spans="1:8" x14ac:dyDescent="0.2">
      <c r="A8" s="32">
        <v>9.1</v>
      </c>
      <c r="B8" s="26">
        <f>Сентябрь!D8</f>
        <v>9998</v>
      </c>
      <c r="C8" s="27">
        <f>Октябрь!D8</f>
        <v>10504</v>
      </c>
      <c r="D8" s="48">
        <v>11008</v>
      </c>
      <c r="E8" s="34">
        <f t="shared" si="0"/>
        <v>504</v>
      </c>
      <c r="F8" s="27"/>
      <c r="G8" s="49"/>
      <c r="H8" s="51"/>
    </row>
    <row r="9" spans="1:8" x14ac:dyDescent="0.2">
      <c r="A9" s="126">
        <v>11</v>
      </c>
      <c r="B9" s="33">
        <f>Сентябрь!D9</f>
        <v>2467</v>
      </c>
      <c r="C9" s="34">
        <f>Октябрь!D9</f>
        <v>2847</v>
      </c>
      <c r="D9" s="48">
        <v>2996</v>
      </c>
      <c r="E9" s="34">
        <f t="shared" si="0"/>
        <v>149</v>
      </c>
      <c r="F9" s="34"/>
      <c r="G9" s="50"/>
      <c r="H9" s="51"/>
    </row>
    <row r="10" spans="1:8" x14ac:dyDescent="0.2">
      <c r="A10" s="31">
        <v>12.13</v>
      </c>
      <c r="B10" s="33">
        <f>Сентябрь!D10</f>
        <v>47389</v>
      </c>
      <c r="C10" s="34">
        <f>Октябрь!D10</f>
        <v>47798</v>
      </c>
      <c r="D10" s="48">
        <v>48385</v>
      </c>
      <c r="E10" s="34">
        <f t="shared" si="0"/>
        <v>587</v>
      </c>
      <c r="F10" s="34"/>
      <c r="G10" s="50"/>
      <c r="H10" s="51"/>
    </row>
    <row r="11" spans="1:8" x14ac:dyDescent="0.2">
      <c r="A11" s="25">
        <v>14.15</v>
      </c>
      <c r="B11" s="33">
        <f>Сентябрь!D11</f>
        <v>11459</v>
      </c>
      <c r="C11" s="34">
        <f>Октябрь!D11</f>
        <v>13063</v>
      </c>
      <c r="D11" s="48">
        <v>13505</v>
      </c>
      <c r="E11" s="34">
        <f t="shared" si="0"/>
        <v>442</v>
      </c>
      <c r="F11" s="27"/>
      <c r="G11" s="49"/>
      <c r="H11" s="51"/>
    </row>
    <row r="12" spans="1:8" x14ac:dyDescent="0.2">
      <c r="A12" s="25">
        <v>16</v>
      </c>
      <c r="B12" s="33">
        <f>Сентябрь!D12</f>
        <v>4066</v>
      </c>
      <c r="C12" s="34">
        <f>Октябрь!D12</f>
        <v>4273</v>
      </c>
      <c r="D12" s="48">
        <v>4273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Сентябрь!D13</f>
        <v>0</v>
      </c>
      <c r="C13" s="34">
        <f>Октябрь!D13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Сентябрь!D14</f>
        <v>0</v>
      </c>
      <c r="C14" s="34">
        <f>Октябрь!D14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Сентябрь!D15</f>
        <v>629</v>
      </c>
      <c r="C15" s="34">
        <f>Октябрь!D15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Сентябрь!D16</f>
        <v>8400</v>
      </c>
      <c r="C16" s="34">
        <f>Октябрь!D16</f>
        <v>8401</v>
      </c>
      <c r="D16" s="48">
        <v>8401</v>
      </c>
      <c r="E16" s="34">
        <f t="shared" si="0"/>
        <v>0</v>
      </c>
      <c r="F16" s="27"/>
      <c r="G16" s="49"/>
      <c r="H16" s="51"/>
    </row>
    <row r="17" spans="1:8" x14ac:dyDescent="0.2">
      <c r="A17" s="31">
        <v>21.22</v>
      </c>
      <c r="B17" s="33">
        <f>Сентябрь!D17</f>
        <v>10594</v>
      </c>
      <c r="C17" s="34">
        <f>Октябрь!D17</f>
        <v>10723</v>
      </c>
      <c r="D17" s="48">
        <v>10723</v>
      </c>
      <c r="E17" s="34">
        <f t="shared" si="0"/>
        <v>0</v>
      </c>
      <c r="F17" s="34"/>
      <c r="G17" s="50"/>
      <c r="H17" s="51"/>
    </row>
    <row r="18" spans="1:8" x14ac:dyDescent="0.2">
      <c r="A18" s="25">
        <v>23</v>
      </c>
      <c r="B18" s="33">
        <f>Сентябрь!D18</f>
        <v>4122</v>
      </c>
      <c r="C18" s="34">
        <f>Октябрь!D18</f>
        <v>4257</v>
      </c>
      <c r="D18" s="48">
        <v>4439</v>
      </c>
      <c r="E18" s="34">
        <f t="shared" si="0"/>
        <v>182</v>
      </c>
      <c r="F18" s="27"/>
      <c r="G18" s="49"/>
      <c r="H18" s="51"/>
    </row>
    <row r="19" spans="1:8" x14ac:dyDescent="0.2">
      <c r="A19" s="25">
        <v>24</v>
      </c>
      <c r="B19" s="33">
        <f>Сентябрь!D19</f>
        <v>51648</v>
      </c>
      <c r="C19" s="34">
        <f>Октябрь!D19</f>
        <v>52669</v>
      </c>
      <c r="D19" s="48">
        <v>54006</v>
      </c>
      <c r="E19" s="34">
        <f t="shared" si="0"/>
        <v>1337</v>
      </c>
      <c r="F19" s="27"/>
      <c r="G19" s="49"/>
      <c r="H19" s="51"/>
    </row>
    <row r="20" spans="1:8" x14ac:dyDescent="0.2">
      <c r="A20" s="28">
        <v>25</v>
      </c>
      <c r="B20" s="33">
        <f>Сентябрь!D20</f>
        <v>0</v>
      </c>
      <c r="C20" s="34">
        <f>Октябрь!D20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Сентябрь!D21</f>
        <v>2328</v>
      </c>
      <c r="C21" s="34">
        <f>Октябрь!D21</f>
        <v>2329</v>
      </c>
      <c r="D21" s="48">
        <v>2374</v>
      </c>
      <c r="E21" s="34">
        <f t="shared" si="0"/>
        <v>45</v>
      </c>
      <c r="F21" s="27"/>
      <c r="G21" s="49"/>
      <c r="H21" s="51"/>
    </row>
    <row r="22" spans="1:8" x14ac:dyDescent="0.2">
      <c r="A22" s="28">
        <v>27</v>
      </c>
      <c r="B22" s="33">
        <f>Сентябрь!D22</f>
        <v>0</v>
      </c>
      <c r="C22" s="34">
        <f>Октябрь!D22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Сентябрь!D23</f>
        <v>38365</v>
      </c>
      <c r="C23" s="34">
        <f>Октябрь!D23</f>
        <v>38587</v>
      </c>
      <c r="D23" s="48">
        <v>38591</v>
      </c>
      <c r="E23" s="34">
        <f t="shared" si="0"/>
        <v>4</v>
      </c>
      <c r="F23" s="27"/>
      <c r="G23" s="49"/>
      <c r="H23" s="51"/>
    </row>
    <row r="24" spans="1:8" x14ac:dyDescent="0.2">
      <c r="A24" s="25">
        <v>30</v>
      </c>
      <c r="B24" s="33">
        <f>Сентябрь!D24</f>
        <v>2855</v>
      </c>
      <c r="C24" s="34">
        <f>Октябрь!D24</f>
        <v>2967</v>
      </c>
      <c r="D24" s="48">
        <v>2969</v>
      </c>
      <c r="E24" s="34">
        <f t="shared" si="0"/>
        <v>2</v>
      </c>
      <c r="F24" s="27"/>
      <c r="G24" s="49"/>
      <c r="H24" s="51"/>
    </row>
    <row r="25" spans="1:8" x14ac:dyDescent="0.2">
      <c r="A25" s="25">
        <v>31</v>
      </c>
      <c r="B25" s="33">
        <f>Сентябрь!D25</f>
        <v>93</v>
      </c>
      <c r="C25" s="34">
        <f>Октябрь!D25</f>
        <v>93</v>
      </c>
      <c r="D25" s="48">
        <v>93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Сентябрь!D26</f>
        <v>5433</v>
      </c>
      <c r="C26" s="34">
        <f>Октябрь!D26</f>
        <v>5463</v>
      </c>
      <c r="D26" s="48">
        <v>5484</v>
      </c>
      <c r="E26" s="34">
        <f t="shared" si="0"/>
        <v>21</v>
      </c>
      <c r="F26" s="27"/>
      <c r="G26" s="49"/>
      <c r="H26" s="51"/>
    </row>
    <row r="27" spans="1:8" x14ac:dyDescent="0.2">
      <c r="A27" s="28">
        <v>33</v>
      </c>
      <c r="B27" s="33">
        <f>Сентябрь!D27</f>
        <v>0</v>
      </c>
      <c r="C27" s="34">
        <f>Октябрь!D27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Сентябрь!D28</f>
        <v>3194</v>
      </c>
      <c r="C28" s="34">
        <f>Октябрь!D28</f>
        <v>3314</v>
      </c>
      <c r="D28" s="48">
        <v>3415</v>
      </c>
      <c r="E28" s="34">
        <f t="shared" si="0"/>
        <v>101</v>
      </c>
      <c r="F28" s="27"/>
      <c r="G28" s="49"/>
      <c r="H28" s="51"/>
    </row>
    <row r="29" spans="1:8" x14ac:dyDescent="0.2">
      <c r="A29" s="28">
        <v>35</v>
      </c>
      <c r="B29" s="33">
        <f>Сентябрь!D29</f>
        <v>0</v>
      </c>
      <c r="C29" s="34">
        <f>Октябрь!D29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Сентябрь!D30</f>
        <v>4356</v>
      </c>
      <c r="C30" s="34">
        <f>Октябрь!D30</f>
        <v>4414</v>
      </c>
      <c r="D30" s="48">
        <v>4414</v>
      </c>
      <c r="E30" s="34">
        <f t="shared" si="0"/>
        <v>0</v>
      </c>
      <c r="F30" s="27"/>
      <c r="G30" s="49"/>
      <c r="H30" s="51"/>
    </row>
    <row r="31" spans="1:8" x14ac:dyDescent="0.2">
      <c r="A31" s="25">
        <v>37</v>
      </c>
      <c r="B31" s="33">
        <f>Сентябрь!D31</f>
        <v>15635</v>
      </c>
      <c r="C31" s="34">
        <f>Октябрь!D31</f>
        <v>15779</v>
      </c>
      <c r="D31" s="48">
        <v>16097</v>
      </c>
      <c r="E31" s="34">
        <f t="shared" si="0"/>
        <v>318</v>
      </c>
      <c r="F31" s="27"/>
      <c r="G31" s="49"/>
      <c r="H31" s="51"/>
    </row>
    <row r="32" spans="1:8" x14ac:dyDescent="0.2">
      <c r="A32" s="25">
        <v>38</v>
      </c>
      <c r="B32" s="33">
        <f>Сентябрь!D32</f>
        <v>904</v>
      </c>
      <c r="C32" s="34">
        <f>Октябрь!D32</f>
        <v>906</v>
      </c>
      <c r="D32" s="48">
        <v>913</v>
      </c>
      <c r="E32" s="34">
        <f t="shared" si="0"/>
        <v>7</v>
      </c>
      <c r="F32" s="27"/>
      <c r="G32" s="49"/>
      <c r="H32" s="51"/>
    </row>
    <row r="33" spans="1:8" x14ac:dyDescent="0.2">
      <c r="A33" s="72">
        <v>39.4</v>
      </c>
      <c r="B33" s="33">
        <f>Сентябрь!D33</f>
        <v>60176</v>
      </c>
      <c r="C33" s="34">
        <f>Октябрь!D33</f>
        <v>60697</v>
      </c>
      <c r="D33" s="48">
        <v>61887</v>
      </c>
      <c r="E33" s="34">
        <f t="shared" si="0"/>
        <v>1190</v>
      </c>
      <c r="F33" s="34"/>
      <c r="G33" s="50"/>
      <c r="H33" s="51"/>
    </row>
    <row r="34" spans="1:8" x14ac:dyDescent="0.2">
      <c r="A34" s="35" t="s">
        <v>8</v>
      </c>
      <c r="B34" s="33">
        <f>Сентябрь!D34</f>
        <v>22516</v>
      </c>
      <c r="C34" s="34">
        <f>Октябрь!D34</f>
        <v>22739</v>
      </c>
      <c r="D34" s="48">
        <v>23123</v>
      </c>
      <c r="E34" s="34">
        <f t="shared" si="0"/>
        <v>384</v>
      </c>
      <c r="F34" s="52"/>
      <c r="G34" s="53"/>
      <c r="H34" s="54"/>
    </row>
    <row r="35" spans="1:8" x14ac:dyDescent="0.2">
      <c r="A35" s="25">
        <v>44</v>
      </c>
      <c r="B35" s="33">
        <f>Сентябрь!D35</f>
        <v>1532</v>
      </c>
      <c r="C35" s="34">
        <f>Октябрь!D35</f>
        <v>1547</v>
      </c>
      <c r="D35" s="48">
        <v>1547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Сентябрь!D36</f>
        <v>2013</v>
      </c>
      <c r="C36" s="34">
        <f>Октябрь!D36</f>
        <v>2014</v>
      </c>
      <c r="D36" s="48">
        <v>2014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Сентябрь!D37</f>
        <v>6280</v>
      </c>
      <c r="C37" s="34">
        <f>Октябрь!D37</f>
        <v>6452</v>
      </c>
      <c r="D37" s="48">
        <v>6452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Сентябрь!D38</f>
        <v>31811</v>
      </c>
      <c r="C38" s="34">
        <f>Октябрь!D38</f>
        <v>31891</v>
      </c>
      <c r="D38" s="48">
        <v>32059</v>
      </c>
      <c r="E38" s="34">
        <f t="shared" si="0"/>
        <v>168</v>
      </c>
      <c r="F38" s="27"/>
      <c r="G38" s="49"/>
      <c r="H38" s="51"/>
    </row>
    <row r="39" spans="1:8" x14ac:dyDescent="0.2">
      <c r="A39" s="25">
        <v>50.51</v>
      </c>
      <c r="B39" s="33">
        <f>Сентябрь!D39</f>
        <v>6984</v>
      </c>
      <c r="C39" s="34">
        <f>Октябрь!D39</f>
        <v>7338</v>
      </c>
      <c r="D39" s="48">
        <v>7626</v>
      </c>
      <c r="E39" s="34">
        <f t="shared" si="0"/>
        <v>288</v>
      </c>
      <c r="F39" s="27"/>
      <c r="G39" s="49"/>
      <c r="H39" s="51"/>
    </row>
    <row r="40" spans="1:8" x14ac:dyDescent="0.2">
      <c r="A40" s="126">
        <v>52</v>
      </c>
      <c r="B40" s="33">
        <f>Сентябрь!D40</f>
        <v>10770</v>
      </c>
      <c r="C40" s="34">
        <f>Октябрь!D40</f>
        <v>11185</v>
      </c>
      <c r="D40" s="48">
        <v>11756</v>
      </c>
      <c r="E40" s="34">
        <f t="shared" si="0"/>
        <v>571</v>
      </c>
      <c r="F40" s="34"/>
      <c r="G40" s="50"/>
      <c r="H40" s="51"/>
    </row>
    <row r="41" spans="1:8" x14ac:dyDescent="0.2">
      <c r="A41" s="78" t="s">
        <v>7</v>
      </c>
      <c r="B41" s="33">
        <f>Сентябрь!D41</f>
        <v>2062</v>
      </c>
      <c r="C41" s="34">
        <f>Октябрь!D41</f>
        <v>2070</v>
      </c>
      <c r="D41" s="48">
        <v>2070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Сентябрь!D42</f>
        <v>3</v>
      </c>
      <c r="C42" s="34">
        <f>Октябрь!D42</f>
        <v>3</v>
      </c>
      <c r="D42" s="48">
        <v>3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Сентябрь!D43</f>
        <v>10</v>
      </c>
      <c r="C43" s="34">
        <f>Октябрь!D43</f>
        <v>10</v>
      </c>
      <c r="D43" s="48">
        <v>10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Сентябрь!D44</f>
        <v>0</v>
      </c>
      <c r="C44" s="34">
        <f>Октябрь!D44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Сентябрь!D45</f>
        <v>7026</v>
      </c>
      <c r="C45" s="34">
        <f>Октябрь!D45</f>
        <v>7136</v>
      </c>
      <c r="D45" s="48">
        <v>7137</v>
      </c>
      <c r="E45" s="34">
        <f t="shared" si="0"/>
        <v>1</v>
      </c>
      <c r="F45" s="27"/>
      <c r="G45" s="49"/>
      <c r="H45" s="51"/>
    </row>
    <row r="46" spans="1:8" x14ac:dyDescent="0.2">
      <c r="A46" s="25">
        <v>62</v>
      </c>
      <c r="B46" s="33">
        <f>Сентябрь!D46</f>
        <v>8536</v>
      </c>
      <c r="C46" s="34">
        <f>Октябрь!D46</f>
        <v>8798</v>
      </c>
      <c r="D46" s="48">
        <v>8843</v>
      </c>
      <c r="E46" s="34">
        <f t="shared" si="0"/>
        <v>45</v>
      </c>
      <c r="F46" s="27"/>
      <c r="G46" s="49"/>
      <c r="H46" s="51"/>
    </row>
    <row r="47" spans="1:8" x14ac:dyDescent="0.2">
      <c r="A47" s="28">
        <v>63</v>
      </c>
      <c r="B47" s="33">
        <f>Сентябрь!D47</f>
        <v>0</v>
      </c>
      <c r="C47" s="34">
        <f>Октябрь!D47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Сентябрь!D48</f>
        <v>0</v>
      </c>
      <c r="C48" s="34">
        <f>Октябрь!D48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Сентябрь!D49</f>
        <v>0</v>
      </c>
      <c r="C49" s="34">
        <f>Октябрь!D49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Сентябрь!D50</f>
        <v>6475</v>
      </c>
      <c r="C50" s="34">
        <f>Октябрь!D50</f>
        <v>6613</v>
      </c>
      <c r="D50" s="48">
        <v>6712</v>
      </c>
      <c r="E50" s="34">
        <f t="shared" si="0"/>
        <v>99</v>
      </c>
      <c r="F50" s="27"/>
      <c r="G50" s="49"/>
      <c r="H50" s="51"/>
    </row>
    <row r="51" spans="1:8" x14ac:dyDescent="0.2">
      <c r="A51" s="25">
        <v>67</v>
      </c>
      <c r="B51" s="33">
        <f>Сентябрь!D51</f>
        <v>1560</v>
      </c>
      <c r="C51" s="34">
        <f>Октябрь!D51</f>
        <v>1560</v>
      </c>
      <c r="D51" s="48">
        <v>1560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Сентябрь!D52</f>
        <v>9284</v>
      </c>
      <c r="C52" s="34">
        <f>Октябрь!D52</f>
        <v>9317</v>
      </c>
      <c r="D52" s="48">
        <v>9333</v>
      </c>
      <c r="E52" s="34">
        <f t="shared" si="0"/>
        <v>16</v>
      </c>
      <c r="F52" s="27"/>
      <c r="G52" s="49"/>
      <c r="H52" s="51"/>
    </row>
    <row r="53" spans="1:8" x14ac:dyDescent="0.2">
      <c r="A53" s="25">
        <v>69</v>
      </c>
      <c r="B53" s="33">
        <f>Сентябрь!D53</f>
        <v>3697</v>
      </c>
      <c r="C53" s="34">
        <f>Октябрь!D53</f>
        <v>3699</v>
      </c>
      <c r="D53" s="48">
        <v>3699</v>
      </c>
      <c r="E53" s="34">
        <f t="shared" si="0"/>
        <v>0</v>
      </c>
      <c r="F53" s="27"/>
      <c r="G53" s="49"/>
      <c r="H53" s="51"/>
    </row>
    <row r="54" spans="1:8" x14ac:dyDescent="0.2">
      <c r="A54" s="35" t="s">
        <v>15</v>
      </c>
      <c r="B54" s="33">
        <f>Сентябрь!D54</f>
        <v>64249</v>
      </c>
      <c r="C54" s="34">
        <f>Октябрь!D54</f>
        <v>64288</v>
      </c>
      <c r="D54" s="48">
        <v>64320</v>
      </c>
      <c r="E54" s="34">
        <f t="shared" si="0"/>
        <v>32</v>
      </c>
      <c r="F54" s="27"/>
      <c r="G54" s="49"/>
      <c r="H54" s="51"/>
    </row>
    <row r="55" spans="1:8" x14ac:dyDescent="0.2">
      <c r="A55" s="35" t="s">
        <v>16</v>
      </c>
      <c r="B55" s="33">
        <f>Сентябрь!D55</f>
        <v>79</v>
      </c>
      <c r="C55" s="34">
        <f>Октябрь!D55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Сентябрь!D56</f>
        <v>14492</v>
      </c>
      <c r="C56" s="34">
        <f>Октябрь!D56</f>
        <v>14545</v>
      </c>
      <c r="D56" s="48">
        <v>14627</v>
      </c>
      <c r="E56" s="34">
        <f t="shared" si="0"/>
        <v>82</v>
      </c>
      <c r="F56" s="27"/>
      <c r="G56" s="49"/>
      <c r="H56" s="51"/>
    </row>
    <row r="57" spans="1:8" x14ac:dyDescent="0.2">
      <c r="A57" s="25">
        <v>71</v>
      </c>
      <c r="B57" s="33">
        <f>Сентябрь!D57</f>
        <v>584</v>
      </c>
      <c r="C57" s="34">
        <f>Октябрь!D57</f>
        <v>584</v>
      </c>
      <c r="D57" s="48">
        <v>585</v>
      </c>
      <c r="E57" s="34">
        <f t="shared" si="0"/>
        <v>1</v>
      </c>
      <c r="F57" s="27"/>
      <c r="G57" s="49"/>
      <c r="H57" s="51"/>
    </row>
    <row r="58" spans="1:8" x14ac:dyDescent="0.2">
      <c r="A58" s="25">
        <v>72</v>
      </c>
      <c r="B58" s="33">
        <f>Сентябрь!D58</f>
        <v>299</v>
      </c>
      <c r="C58" s="34">
        <f>Октябрь!D58</f>
        <v>306</v>
      </c>
      <c r="D58" s="48">
        <v>311</v>
      </c>
      <c r="E58" s="34">
        <f t="shared" si="0"/>
        <v>5</v>
      </c>
      <c r="F58" s="27"/>
      <c r="G58" s="49"/>
      <c r="H58" s="51"/>
    </row>
    <row r="59" spans="1:8" x14ac:dyDescent="0.2">
      <c r="A59" s="25">
        <v>73</v>
      </c>
      <c r="B59" s="33">
        <f>Сентябрь!D59</f>
        <v>6415</v>
      </c>
      <c r="C59" s="34">
        <f>Октябрь!D59</f>
        <v>7380</v>
      </c>
      <c r="D59" s="48">
        <v>7973</v>
      </c>
      <c r="E59" s="34">
        <f t="shared" si="0"/>
        <v>593</v>
      </c>
      <c r="F59" s="27"/>
      <c r="G59" s="49"/>
      <c r="H59" s="51"/>
    </row>
    <row r="60" spans="1:8" x14ac:dyDescent="0.2">
      <c r="A60" s="28">
        <v>74</v>
      </c>
      <c r="B60" s="33">
        <f>Сентябрь!D60</f>
        <v>0</v>
      </c>
      <c r="C60" s="34">
        <f>Октябрь!D60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Сентябрь!D61</f>
        <v>0</v>
      </c>
      <c r="C61" s="34">
        <f>Октябрь!D61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Сентябрь!D62</f>
        <v>1691</v>
      </c>
      <c r="C62" s="34">
        <f>Октябрь!D62</f>
        <v>1752</v>
      </c>
      <c r="D62" s="48">
        <v>1752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Сентябрь!D63</f>
        <v>44148</v>
      </c>
      <c r="C63" s="34">
        <f>Октябрь!D63</f>
        <v>44603</v>
      </c>
      <c r="D63" s="48">
        <v>45228</v>
      </c>
      <c r="E63" s="34">
        <f t="shared" si="0"/>
        <v>625</v>
      </c>
      <c r="F63" s="27"/>
      <c r="G63" s="49"/>
      <c r="H63" s="51"/>
    </row>
    <row r="64" spans="1:8" x14ac:dyDescent="0.2">
      <c r="A64" s="25">
        <v>78</v>
      </c>
      <c r="B64" s="33">
        <f>Сентябрь!D64</f>
        <v>35289</v>
      </c>
      <c r="C64" s="34">
        <f>Октябрь!D64</f>
        <v>35379</v>
      </c>
      <c r="D64" s="48">
        <v>35379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Сентябрь!D65</f>
        <v>36891</v>
      </c>
      <c r="C65" s="34">
        <f>Октябрь!D65</f>
        <v>37959</v>
      </c>
      <c r="D65" s="48">
        <v>39726</v>
      </c>
      <c r="E65" s="34">
        <f t="shared" si="0"/>
        <v>1767</v>
      </c>
      <c r="F65" s="27"/>
      <c r="G65" s="49"/>
      <c r="H65" s="51"/>
    </row>
    <row r="66" spans="1:8" x14ac:dyDescent="0.2">
      <c r="A66" s="28">
        <v>80</v>
      </c>
      <c r="B66" s="33">
        <f>Сентябрь!D66</f>
        <v>0</v>
      </c>
      <c r="C66" s="34">
        <f>Октябрь!D66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Сентябрь!D67</f>
        <v>28490</v>
      </c>
      <c r="C67" s="34">
        <f>Октябрь!D67</f>
        <v>28900</v>
      </c>
      <c r="D67" s="48">
        <v>29500</v>
      </c>
      <c r="E67" s="34">
        <f t="shared" si="1"/>
        <v>600</v>
      </c>
      <c r="F67" s="34"/>
      <c r="G67" s="50"/>
      <c r="H67" s="51"/>
    </row>
    <row r="68" spans="1:8" x14ac:dyDescent="0.2">
      <c r="A68" s="31">
        <v>82</v>
      </c>
      <c r="B68" s="33">
        <f>Сентябрь!D68</f>
        <v>4469</v>
      </c>
      <c r="C68" s="34">
        <f>Октябрь!D68</f>
        <v>4627</v>
      </c>
      <c r="D68" s="48">
        <v>4716</v>
      </c>
      <c r="E68" s="34">
        <f t="shared" si="1"/>
        <v>89</v>
      </c>
      <c r="F68" s="34"/>
      <c r="G68" s="50"/>
      <c r="H68" s="51"/>
    </row>
    <row r="69" spans="1:8" x14ac:dyDescent="0.2">
      <c r="A69" s="28">
        <v>83</v>
      </c>
      <c r="B69" s="33">
        <f>Сентябрь!D69</f>
        <v>0</v>
      </c>
      <c r="C69" s="34">
        <f>Октябрь!D69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Сентябрь!D70</f>
        <v>0</v>
      </c>
      <c r="C70" s="34">
        <f>Октябрь!D70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Сентябрь!D71</f>
        <v>0</v>
      </c>
      <c r="C71" s="34">
        <f>Октябрь!D71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Сентябрь!D72</f>
        <v>7908</v>
      </c>
      <c r="C72" s="34">
        <f>Октябрь!D72</f>
        <v>8031</v>
      </c>
      <c r="D72" s="48">
        <v>8471</v>
      </c>
      <c r="E72" s="34">
        <f t="shared" si="1"/>
        <v>440</v>
      </c>
      <c r="F72" s="27"/>
      <c r="G72" s="49"/>
      <c r="H72" s="51"/>
    </row>
    <row r="73" spans="1:8" x14ac:dyDescent="0.2">
      <c r="A73" s="25">
        <v>87</v>
      </c>
      <c r="B73" s="33">
        <f>Сентябрь!D73</f>
        <v>10058</v>
      </c>
      <c r="C73" s="34">
        <f>Октябрь!D73</f>
        <v>10082</v>
      </c>
      <c r="D73" s="48">
        <v>10108</v>
      </c>
      <c r="E73" s="34">
        <f t="shared" si="1"/>
        <v>26</v>
      </c>
      <c r="F73" s="27"/>
      <c r="G73" s="49"/>
      <c r="H73" s="51"/>
    </row>
    <row r="74" spans="1:8" x14ac:dyDescent="0.2">
      <c r="A74" s="25">
        <v>88.89</v>
      </c>
      <c r="B74" s="33">
        <f>Сентябрь!D74</f>
        <v>7607</v>
      </c>
      <c r="C74" s="34">
        <f>Октябрь!D74</f>
        <v>7695</v>
      </c>
      <c r="D74" s="48">
        <v>7695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Сентябрь!D75</f>
        <v>12278</v>
      </c>
      <c r="C75" s="34">
        <f>Октябрь!D75</f>
        <v>12278</v>
      </c>
      <c r="D75" s="48">
        <v>12278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Сентябрь!D76</f>
        <v>6401</v>
      </c>
      <c r="C76" s="34">
        <f>Октябрь!D76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Сентябрь!D77</f>
        <v>0</v>
      </c>
      <c r="C77" s="34">
        <f>Октябрь!D77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Сентябрь!D78</f>
        <v>0</v>
      </c>
      <c r="C78" s="34">
        <f>Октябрь!D78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Сентябрь!D79</f>
        <v>0</v>
      </c>
      <c r="C79" s="34">
        <f>Октябрь!D79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Сентябрь!D80</f>
        <v>0</v>
      </c>
      <c r="C80" s="34">
        <f>Октябрь!D80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Сентябрь!D81</f>
        <v>0</v>
      </c>
      <c r="C81" s="34">
        <f>Октябрь!D81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Сентябрь!D82</f>
        <v>2.5</v>
      </c>
      <c r="C82" s="34">
        <f>Октябрь!D82</f>
        <v>2</v>
      </c>
      <c r="D82" s="48">
        <v>2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Сентябрь!D83</f>
        <v>0</v>
      </c>
      <c r="C83" s="34">
        <f>Октябрь!D83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Сентябрь!D84</f>
        <v>10799</v>
      </c>
      <c r="C84" s="34">
        <f>Октябрь!D84</f>
        <v>10912</v>
      </c>
      <c r="D84" s="48">
        <v>11152</v>
      </c>
      <c r="E84" s="34">
        <f t="shared" si="1"/>
        <v>240</v>
      </c>
      <c r="F84" s="27"/>
      <c r="G84" s="49"/>
      <c r="H84" s="51"/>
    </row>
    <row r="85" spans="1:8" x14ac:dyDescent="0.2">
      <c r="A85" s="28">
        <v>100</v>
      </c>
      <c r="B85" s="33">
        <f>Сентябрь!D85</f>
        <v>0</v>
      </c>
      <c r="C85" s="34">
        <f>Октябрь!D85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Сентябрь!D86</f>
        <v>26519</v>
      </c>
      <c r="C86" s="34">
        <f>Октябрь!D86</f>
        <v>27160</v>
      </c>
      <c r="D86" s="48">
        <v>27961</v>
      </c>
      <c r="E86" s="34">
        <f t="shared" si="1"/>
        <v>801</v>
      </c>
      <c r="F86" s="27"/>
      <c r="G86" s="49"/>
      <c r="H86" s="51"/>
    </row>
    <row r="87" spans="1:8" x14ac:dyDescent="0.2">
      <c r="A87" s="25">
        <v>103</v>
      </c>
      <c r="B87" s="33">
        <f>Сентябрь!D87</f>
        <v>1338</v>
      </c>
      <c r="C87" s="34">
        <f>Октябрь!D87</f>
        <v>1338</v>
      </c>
      <c r="D87" s="48">
        <v>1338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Сентябрь!D88</f>
        <v>162</v>
      </c>
      <c r="C88" s="34">
        <f>Октябрь!D88</f>
        <v>173</v>
      </c>
      <c r="D88" s="48">
        <v>177</v>
      </c>
      <c r="E88" s="34">
        <f t="shared" si="1"/>
        <v>4</v>
      </c>
      <c r="F88" s="27"/>
      <c r="G88" s="49"/>
      <c r="H88" s="51"/>
    </row>
    <row r="89" spans="1:8" x14ac:dyDescent="0.2">
      <c r="A89" s="28">
        <v>105</v>
      </c>
      <c r="B89" s="33">
        <f>Сентябрь!D89</f>
        <v>0</v>
      </c>
      <c r="C89" s="34">
        <f>Октябрь!D89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Сентябрь!D90</f>
        <v>0</v>
      </c>
      <c r="C90" s="34">
        <f>Октябрь!D90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Сентябрь!D91</f>
        <v>67</v>
      </c>
      <c r="C91" s="34">
        <f>Октябрь!D91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Сентябрь!D92</f>
        <v>7693</v>
      </c>
      <c r="C92" s="34">
        <f>Октябрь!D92</f>
        <v>8269</v>
      </c>
      <c r="D92" s="48">
        <v>8336</v>
      </c>
      <c r="E92" s="34">
        <f t="shared" si="1"/>
        <v>67</v>
      </c>
      <c r="F92" s="27"/>
      <c r="G92" s="49"/>
      <c r="H92" s="51"/>
    </row>
    <row r="93" spans="1:8" x14ac:dyDescent="0.2">
      <c r="A93" s="25">
        <v>110</v>
      </c>
      <c r="B93" s="33">
        <f>Сентябрь!D93</f>
        <v>1022</v>
      </c>
      <c r="C93" s="34">
        <f>Октябрь!D93</f>
        <v>1038</v>
      </c>
      <c r="D93" s="48">
        <v>1038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Сентябрь!D94</f>
        <v>4757</v>
      </c>
      <c r="C94" s="34">
        <f>Октябрь!D94</f>
        <v>4783</v>
      </c>
      <c r="D94" s="48">
        <v>4788</v>
      </c>
      <c r="E94" s="34">
        <f t="shared" si="1"/>
        <v>5</v>
      </c>
      <c r="F94" s="27"/>
      <c r="G94" s="49"/>
      <c r="H94" s="51"/>
    </row>
    <row r="95" spans="1:8" x14ac:dyDescent="0.2">
      <c r="A95" s="25">
        <v>112</v>
      </c>
      <c r="B95" s="33">
        <f>Сентябрь!D95</f>
        <v>8125</v>
      </c>
      <c r="C95" s="34">
        <f>Октябрь!D95</f>
        <v>8420</v>
      </c>
      <c r="D95" s="48">
        <v>8430</v>
      </c>
      <c r="E95" s="34">
        <f t="shared" si="1"/>
        <v>10</v>
      </c>
      <c r="F95" s="27"/>
      <c r="G95" s="49"/>
      <c r="H95" s="51"/>
    </row>
    <row r="96" spans="1:8" x14ac:dyDescent="0.2">
      <c r="A96" s="25">
        <v>113</v>
      </c>
      <c r="B96" s="33">
        <f>Сентябрь!D96</f>
        <v>13235</v>
      </c>
      <c r="C96" s="34">
        <f>Октябрь!D96</f>
        <v>13270</v>
      </c>
      <c r="D96" s="48">
        <v>13317</v>
      </c>
      <c r="E96" s="34">
        <f t="shared" si="1"/>
        <v>47</v>
      </c>
      <c r="F96" s="27"/>
      <c r="G96" s="49"/>
      <c r="H96" s="51"/>
    </row>
    <row r="97" spans="1:8" x14ac:dyDescent="0.2">
      <c r="A97" s="36">
        <v>114</v>
      </c>
      <c r="B97" s="33">
        <f>Сентябрь!D97</f>
        <v>0</v>
      </c>
      <c r="C97" s="34">
        <f>Октябрь!D97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Сентябрь!D98</f>
        <v>1587</v>
      </c>
      <c r="C98" s="34">
        <f>Октябрь!D98</f>
        <v>1646</v>
      </c>
      <c r="D98" s="48">
        <v>1646</v>
      </c>
      <c r="E98" s="34">
        <f t="shared" si="1"/>
        <v>0</v>
      </c>
      <c r="F98" s="34"/>
      <c r="G98" s="50"/>
      <c r="H98" s="51"/>
    </row>
    <row r="99" spans="1:8" x14ac:dyDescent="0.2">
      <c r="A99" s="28">
        <v>116</v>
      </c>
      <c r="B99" s="33">
        <f>Сентябрь!D99</f>
        <v>0</v>
      </c>
      <c r="C99" s="34">
        <f>Октябрь!D99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Сентябрь!D100</f>
        <v>112842</v>
      </c>
      <c r="C100" s="34">
        <f>Октябрь!D100</f>
        <v>113684</v>
      </c>
      <c r="D100" s="48">
        <v>114724</v>
      </c>
      <c r="E100" s="34">
        <f t="shared" si="1"/>
        <v>1040</v>
      </c>
      <c r="F100" s="27"/>
      <c r="G100" s="49"/>
      <c r="H100" s="51"/>
    </row>
    <row r="101" spans="1:8" x14ac:dyDescent="0.2">
      <c r="A101" s="31">
        <v>118</v>
      </c>
      <c r="B101" s="33">
        <f>Сентябрь!D101</f>
        <v>1252</v>
      </c>
      <c r="C101" s="34">
        <f>Октябрь!D101</f>
        <v>1312</v>
      </c>
      <c r="D101" s="48">
        <v>1313</v>
      </c>
      <c r="E101" s="34">
        <f t="shared" si="1"/>
        <v>1</v>
      </c>
      <c r="F101" s="34"/>
      <c r="G101" s="50"/>
      <c r="H101" s="51"/>
    </row>
    <row r="102" spans="1:8" x14ac:dyDescent="0.2">
      <c r="A102" s="129">
        <v>119</v>
      </c>
      <c r="B102" s="33">
        <f>Сентябрь!D102</f>
        <v>6</v>
      </c>
      <c r="C102" s="34">
        <f>Октябрь!D102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Сентябрь!D103</f>
        <v>1146</v>
      </c>
      <c r="C103" s="34">
        <f>Октябрь!D103</f>
        <v>1171</v>
      </c>
      <c r="D103" s="48">
        <v>1178</v>
      </c>
      <c r="E103" s="34">
        <f t="shared" si="1"/>
        <v>7</v>
      </c>
      <c r="F103" s="27"/>
      <c r="G103" s="49"/>
      <c r="H103" s="51"/>
    </row>
    <row r="104" spans="1:8" x14ac:dyDescent="0.2">
      <c r="A104" s="25">
        <v>121</v>
      </c>
      <c r="B104" s="33">
        <f>Сентябрь!D104</f>
        <v>806</v>
      </c>
      <c r="C104" s="34">
        <f>Октябрь!D104</f>
        <v>892</v>
      </c>
      <c r="D104" s="48">
        <v>892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Сентябрь!D105</f>
        <v>56</v>
      </c>
      <c r="C105" s="34">
        <f>Октябрь!D105</f>
        <v>56</v>
      </c>
      <c r="D105" s="48">
        <v>56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Сентябрь!D106</f>
        <v>20503</v>
      </c>
      <c r="C106" s="34">
        <f>Октябрь!D106</f>
        <v>21464</v>
      </c>
      <c r="D106" s="48">
        <v>22404</v>
      </c>
      <c r="E106" s="34">
        <f t="shared" si="1"/>
        <v>940</v>
      </c>
      <c r="F106" s="27"/>
      <c r="G106" s="49"/>
      <c r="H106" s="51"/>
    </row>
    <row r="107" spans="1:8" x14ac:dyDescent="0.2">
      <c r="A107" s="28">
        <v>125</v>
      </c>
      <c r="B107" s="33">
        <f>Сентябрь!D107</f>
        <v>0</v>
      </c>
      <c r="C107" s="34">
        <f>Октябрь!D107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Сентябрь!D108</f>
        <v>964</v>
      </c>
      <c r="C108" s="34">
        <f>Октябрь!D108</f>
        <v>973</v>
      </c>
      <c r="D108" s="48">
        <v>976</v>
      </c>
      <c r="E108" s="34">
        <f t="shared" si="1"/>
        <v>3</v>
      </c>
      <c r="F108" s="27"/>
      <c r="G108" s="49"/>
      <c r="H108" s="51"/>
    </row>
    <row r="109" spans="1:8" x14ac:dyDescent="0.2">
      <c r="A109" s="31">
        <v>128</v>
      </c>
      <c r="B109" s="33">
        <f>Сентябрь!D109</f>
        <v>170</v>
      </c>
      <c r="C109" s="34">
        <f>Октябрь!D109</f>
        <v>170</v>
      </c>
      <c r="D109" s="48">
        <v>170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Сентябрь!D110</f>
        <v>4026</v>
      </c>
      <c r="C110" s="34">
        <f>Октябрь!D110</f>
        <v>4028</v>
      </c>
      <c r="D110" s="48">
        <v>4028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Сентябрь!D111</f>
        <v>484</v>
      </c>
      <c r="C111" s="34">
        <f>Октябрь!D111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Сентябрь!D112</f>
        <v>4717</v>
      </c>
      <c r="C112" s="34">
        <f>Октябрь!D112</f>
        <v>4827</v>
      </c>
      <c r="D112" s="48">
        <v>4848</v>
      </c>
      <c r="E112" s="34">
        <f t="shared" si="1"/>
        <v>21</v>
      </c>
      <c r="F112" s="27"/>
      <c r="G112" s="49"/>
      <c r="H112" s="51"/>
    </row>
    <row r="113" spans="1:8" x14ac:dyDescent="0.2">
      <c r="A113" s="73">
        <v>132</v>
      </c>
      <c r="B113" s="33">
        <f>Сентябрь!D113</f>
        <v>9471</v>
      </c>
      <c r="C113" s="34">
        <f>Октябрь!D113</f>
        <v>10084</v>
      </c>
      <c r="D113" s="48">
        <v>11395</v>
      </c>
      <c r="E113" s="34">
        <f t="shared" si="1"/>
        <v>1311</v>
      </c>
      <c r="F113" s="27"/>
      <c r="G113" s="49"/>
      <c r="H113" s="51"/>
    </row>
    <row r="114" spans="1:8" x14ac:dyDescent="0.2">
      <c r="A114" s="126">
        <v>133.13399999999999</v>
      </c>
      <c r="B114" s="33">
        <f>Сентябрь!D114</f>
        <v>3</v>
      </c>
      <c r="C114" s="34">
        <f>Октябрь!D114</f>
        <v>3</v>
      </c>
      <c r="D114" s="48">
        <v>3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Сентябрь!D115</f>
        <v>0</v>
      </c>
      <c r="C115" s="34">
        <f>Октябрь!D115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Сентябрь!D116</f>
        <v>0</v>
      </c>
      <c r="C116" s="34">
        <f>Октябрь!D116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Сентябрь!D117</f>
        <v>5920</v>
      </c>
      <c r="C117" s="34">
        <f>Октябрь!D117</f>
        <v>5981</v>
      </c>
      <c r="D117" s="48">
        <v>5981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Сентябрь!D118</f>
        <v>4785</v>
      </c>
      <c r="C118" s="34">
        <f>Октябрь!D118</f>
        <v>5067</v>
      </c>
      <c r="D118" s="48">
        <v>5140</v>
      </c>
      <c r="E118" s="34">
        <f t="shared" si="1"/>
        <v>73</v>
      </c>
      <c r="F118" s="27"/>
      <c r="G118" s="49"/>
      <c r="H118" s="51"/>
    </row>
    <row r="119" spans="1:8" x14ac:dyDescent="0.2">
      <c r="A119" s="25">
        <v>140.14099999999999</v>
      </c>
      <c r="B119" s="33">
        <f>Сентябрь!D119</f>
        <v>5339</v>
      </c>
      <c r="C119" s="34">
        <f>Октябрь!D119</f>
        <v>5478</v>
      </c>
      <c r="D119" s="48">
        <v>5478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Сентябрь!D120</f>
        <v>0</v>
      </c>
      <c r="C120" s="34">
        <f>Октябрь!D120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Сентябрь!D121</f>
        <v>85</v>
      </c>
      <c r="C121" s="34">
        <f>Октябрь!D121</f>
        <v>182</v>
      </c>
      <c r="D121" s="48">
        <v>828</v>
      </c>
      <c r="E121" s="34">
        <f t="shared" si="1"/>
        <v>646</v>
      </c>
      <c r="F121" s="27"/>
      <c r="G121" s="49"/>
      <c r="H121" s="51"/>
    </row>
    <row r="122" spans="1:8" x14ac:dyDescent="0.2">
      <c r="A122" s="129">
        <v>144</v>
      </c>
      <c r="B122" s="33">
        <f>Сентябрь!D122</f>
        <v>8879</v>
      </c>
      <c r="C122" s="34">
        <f>Октябрь!D122</f>
        <v>9722</v>
      </c>
      <c r="D122" s="48">
        <v>10649</v>
      </c>
      <c r="E122" s="34">
        <f t="shared" si="1"/>
        <v>927</v>
      </c>
      <c r="F122" s="27"/>
      <c r="G122" s="49"/>
      <c r="H122" s="51"/>
    </row>
    <row r="123" spans="1:8" x14ac:dyDescent="0.2">
      <c r="A123" s="25">
        <v>145</v>
      </c>
      <c r="B123" s="33">
        <f>Сентябрь!D123</f>
        <v>0</v>
      </c>
      <c r="C123" s="34">
        <f>Октябрь!D123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Сентябрь!D124</f>
        <v>28999</v>
      </c>
      <c r="C124" s="34">
        <f>Октябрь!D124</f>
        <v>29822</v>
      </c>
      <c r="D124" s="48">
        <v>33726</v>
      </c>
      <c r="E124" s="34">
        <f t="shared" si="1"/>
        <v>3904</v>
      </c>
      <c r="F124" s="27"/>
      <c r="G124" s="49"/>
      <c r="H124" s="51"/>
    </row>
    <row r="125" spans="1:8" x14ac:dyDescent="0.2">
      <c r="A125" s="31">
        <v>148</v>
      </c>
      <c r="B125" s="33">
        <f>Сентябрь!D125</f>
        <v>27852</v>
      </c>
      <c r="C125" s="34">
        <f>Октябрь!D125</f>
        <v>28364</v>
      </c>
      <c r="D125" s="48">
        <v>29361</v>
      </c>
      <c r="E125" s="34">
        <f t="shared" si="1"/>
        <v>997</v>
      </c>
      <c r="F125" s="34"/>
      <c r="G125" s="50"/>
      <c r="H125" s="51"/>
    </row>
    <row r="126" spans="1:8" x14ac:dyDescent="0.2">
      <c r="A126" s="25">
        <v>149</v>
      </c>
      <c r="B126" s="33">
        <f>Сентябрь!D126</f>
        <v>2987</v>
      </c>
      <c r="C126" s="34">
        <f>Октябрь!D126</f>
        <v>3032</v>
      </c>
      <c r="D126" s="48">
        <v>3032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Сентябрь!D127</f>
        <v>4832</v>
      </c>
      <c r="C127" s="34">
        <f>Октябрь!D127</f>
        <v>4832</v>
      </c>
      <c r="D127" s="48">
        <v>4832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Сентябрь!D128</f>
        <v>28463</v>
      </c>
      <c r="C128" s="34">
        <f>Октябрь!D128</f>
        <v>28842</v>
      </c>
      <c r="D128" s="48">
        <v>29272</v>
      </c>
      <c r="E128" s="34">
        <f t="shared" si="1"/>
        <v>430</v>
      </c>
      <c r="F128" s="27"/>
      <c r="G128" s="49"/>
      <c r="H128" s="51"/>
    </row>
    <row r="129" spans="1:8" x14ac:dyDescent="0.2">
      <c r="A129" s="25">
        <v>152</v>
      </c>
      <c r="B129" s="33">
        <f>Сентябрь!D129</f>
        <v>230</v>
      </c>
      <c r="C129" s="34">
        <f>Октябрь!D129</f>
        <v>230</v>
      </c>
      <c r="D129" s="48">
        <v>231</v>
      </c>
      <c r="E129" s="34">
        <f t="shared" si="1"/>
        <v>1</v>
      </c>
      <c r="F129" s="27"/>
      <c r="G129" s="49"/>
      <c r="H129" s="51"/>
    </row>
    <row r="130" spans="1:8" x14ac:dyDescent="0.2">
      <c r="A130" s="28">
        <v>153</v>
      </c>
      <c r="B130" s="33">
        <f>Сентябрь!D130</f>
        <v>0</v>
      </c>
      <c r="C130" s="34">
        <f>Октябрь!D130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Сентябрь!D131</f>
        <v>550</v>
      </c>
      <c r="C131" s="34">
        <f>Октябрь!D131</f>
        <v>550</v>
      </c>
      <c r="D131" s="48">
        <v>550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Сентябрь!D132</f>
        <v>0</v>
      </c>
      <c r="C132" s="34">
        <f>Октябрь!D132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Сентябрь!D133</f>
        <v>93127</v>
      </c>
      <c r="C133" s="34">
        <f>Октябрь!D133</f>
        <v>93127</v>
      </c>
      <c r="D133" s="48">
        <v>93753</v>
      </c>
      <c r="E133" s="34">
        <f t="shared" si="2"/>
        <v>626</v>
      </c>
      <c r="F133" s="27"/>
      <c r="G133" s="49"/>
      <c r="H133" s="51"/>
    </row>
    <row r="134" spans="1:8" x14ac:dyDescent="0.2">
      <c r="A134" s="25">
        <v>157.15799999999999</v>
      </c>
      <c r="B134" s="33">
        <f>Сентябрь!D134</f>
        <v>56614</v>
      </c>
      <c r="C134" s="34">
        <f>Октябрь!D134</f>
        <v>57538</v>
      </c>
      <c r="D134" s="48">
        <v>60878</v>
      </c>
      <c r="E134" s="34">
        <f t="shared" si="2"/>
        <v>3340</v>
      </c>
      <c r="F134" s="27"/>
      <c r="G134" s="49"/>
      <c r="H134" s="51"/>
    </row>
    <row r="135" spans="1:8" x14ac:dyDescent="0.2">
      <c r="A135" s="37">
        <v>159.16</v>
      </c>
      <c r="B135" s="33">
        <f>Сентябрь!D135</f>
        <v>8346</v>
      </c>
      <c r="C135" s="34">
        <f>Октябрь!D135</f>
        <v>8469</v>
      </c>
      <c r="D135" s="48">
        <v>8707</v>
      </c>
      <c r="E135" s="34">
        <f t="shared" si="2"/>
        <v>238</v>
      </c>
      <c r="F135" s="27"/>
      <c r="G135" s="49"/>
      <c r="H135" s="51"/>
    </row>
    <row r="136" spans="1:8" x14ac:dyDescent="0.2">
      <c r="A136" s="73">
        <v>161</v>
      </c>
      <c r="B136" s="33">
        <f>Сентябрь!D136</f>
        <v>4</v>
      </c>
      <c r="C136" s="34">
        <f>Октябрь!D136</f>
        <v>4</v>
      </c>
      <c r="D136" s="48">
        <v>77</v>
      </c>
      <c r="E136" s="34">
        <f t="shared" si="2"/>
        <v>73</v>
      </c>
      <c r="F136" s="27"/>
      <c r="G136" s="49"/>
      <c r="H136" s="51"/>
    </row>
    <row r="137" spans="1:8" x14ac:dyDescent="0.2">
      <c r="A137" s="28">
        <v>162</v>
      </c>
      <c r="B137" s="33">
        <f>Сентябрь!D137</f>
        <v>0</v>
      </c>
      <c r="C137" s="34">
        <f>Октябрь!D137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Сентябрь!D138</f>
        <v>19064</v>
      </c>
      <c r="C138" s="34">
        <f>Октябрь!D138</f>
        <v>19145</v>
      </c>
      <c r="D138" s="48">
        <v>19441</v>
      </c>
      <c r="E138" s="34">
        <f t="shared" si="2"/>
        <v>296</v>
      </c>
      <c r="F138" s="27"/>
      <c r="G138" s="49"/>
      <c r="H138" s="51"/>
    </row>
    <row r="139" spans="1:8" x14ac:dyDescent="0.2">
      <c r="A139" s="25">
        <v>164</v>
      </c>
      <c r="B139" s="33">
        <f>Сентябрь!D139</f>
        <v>24308</v>
      </c>
      <c r="C139" s="34">
        <f>Октябрь!D139</f>
        <v>24607</v>
      </c>
      <c r="D139" s="48">
        <v>25411</v>
      </c>
      <c r="E139" s="34">
        <f t="shared" si="2"/>
        <v>804</v>
      </c>
      <c r="F139" s="27"/>
      <c r="G139" s="49"/>
      <c r="H139" s="51"/>
    </row>
    <row r="140" spans="1:8" x14ac:dyDescent="0.2">
      <c r="A140" s="36">
        <v>165</v>
      </c>
      <c r="B140" s="33">
        <f>Сентябрь!D140</f>
        <v>0</v>
      </c>
      <c r="C140" s="34">
        <f>Октябрь!D140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Сентябрь!D141</f>
        <v>5453</v>
      </c>
      <c r="C141" s="34">
        <f>Октябрь!D141</f>
        <v>5453</v>
      </c>
      <c r="D141" s="48">
        <v>5453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Сентябрь!D142</f>
        <v>10132</v>
      </c>
      <c r="C142" s="34">
        <f>Октябрь!D142</f>
        <v>10563</v>
      </c>
      <c r="D142" s="48">
        <v>10579</v>
      </c>
      <c r="E142" s="34">
        <f t="shared" si="2"/>
        <v>16</v>
      </c>
      <c r="F142" s="27"/>
      <c r="G142" s="49"/>
      <c r="H142" s="51"/>
    </row>
    <row r="143" spans="1:8" x14ac:dyDescent="0.2">
      <c r="A143" s="36">
        <v>169</v>
      </c>
      <c r="B143" s="33">
        <f>Сентябрь!D143</f>
        <v>0</v>
      </c>
      <c r="C143" s="34">
        <f>Октябрь!D143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Сентябрь!D144</f>
        <v>0</v>
      </c>
      <c r="C144" s="34">
        <f>Октябрь!D144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Сентябрь!D145</f>
        <v>9713</v>
      </c>
      <c r="C145" s="34">
        <f>Октябрь!D145</f>
        <v>9713</v>
      </c>
      <c r="D145" s="48">
        <v>9713</v>
      </c>
      <c r="E145" s="34">
        <f t="shared" si="2"/>
        <v>0</v>
      </c>
      <c r="F145" s="27"/>
      <c r="G145" s="49"/>
      <c r="H145" s="51"/>
    </row>
    <row r="146" spans="1:8" x14ac:dyDescent="0.2">
      <c r="A146" s="25">
        <v>172</v>
      </c>
      <c r="B146" s="33">
        <f>Сентябрь!D146</f>
        <v>815</v>
      </c>
      <c r="C146" s="34">
        <f>Октябрь!D146</f>
        <v>815</v>
      </c>
      <c r="D146" s="48">
        <v>815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Сентябрь!D147</f>
        <v>5677</v>
      </c>
      <c r="C147" s="34">
        <f>Октябрь!D147</f>
        <v>5745</v>
      </c>
      <c r="D147" s="48">
        <v>5745</v>
      </c>
      <c r="E147" s="34">
        <f t="shared" si="2"/>
        <v>0</v>
      </c>
      <c r="F147" s="27"/>
      <c r="G147" s="49"/>
      <c r="H147" s="51"/>
    </row>
    <row r="148" spans="1:8" x14ac:dyDescent="0.2">
      <c r="A148" s="25">
        <v>174</v>
      </c>
      <c r="B148" s="33">
        <f>Сентябрь!D148</f>
        <v>16451</v>
      </c>
      <c r="C148" s="34">
        <f>Октябрь!D148</f>
        <v>16642</v>
      </c>
      <c r="D148" s="48">
        <v>17010</v>
      </c>
      <c r="E148" s="34">
        <f>D148-C148</f>
        <v>368</v>
      </c>
      <c r="F148" s="27"/>
      <c r="G148" s="49"/>
      <c r="H148" s="51"/>
    </row>
    <row r="149" spans="1:8" x14ac:dyDescent="0.2">
      <c r="A149" s="36">
        <v>175</v>
      </c>
      <c r="B149" s="33">
        <f>Сентябрь!D149</f>
        <v>0</v>
      </c>
      <c r="C149" s="34">
        <f>Октябрь!D149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Сентябрь!D150</f>
        <v>0</v>
      </c>
      <c r="C150" s="34">
        <f>Октябрь!D150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Сентябрь!D151</f>
        <v>11739</v>
      </c>
      <c r="C151" s="34">
        <f>Октябрь!D151</f>
        <v>12023</v>
      </c>
      <c r="D151" s="48">
        <v>12026</v>
      </c>
      <c r="E151" s="34">
        <f t="shared" si="2"/>
        <v>3</v>
      </c>
      <c r="F151" s="27"/>
      <c r="G151" s="49"/>
      <c r="H151" s="51"/>
    </row>
    <row r="152" spans="1:8" x14ac:dyDescent="0.2">
      <c r="A152" s="28">
        <v>179</v>
      </c>
      <c r="B152" s="33">
        <f>Сентябрь!D152</f>
        <v>0</v>
      </c>
      <c r="C152" s="34">
        <f>Октябрь!D152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Сентябрь!D153</f>
        <v>3133</v>
      </c>
      <c r="C153" s="34">
        <f>Октябрь!D153</f>
        <v>3323</v>
      </c>
      <c r="D153" s="48">
        <v>3323</v>
      </c>
      <c r="E153" s="34">
        <f t="shared" si="2"/>
        <v>0</v>
      </c>
      <c r="F153" s="27"/>
      <c r="G153" s="49"/>
      <c r="H153" s="51"/>
    </row>
    <row r="154" spans="1:8" x14ac:dyDescent="0.2">
      <c r="A154" s="31">
        <v>182</v>
      </c>
      <c r="B154" s="33">
        <f>Сентябрь!D154</f>
        <v>109</v>
      </c>
      <c r="C154" s="34">
        <f>Октябрь!D154</f>
        <v>109</v>
      </c>
      <c r="D154" s="48">
        <v>109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Сентябрь!D155</f>
        <v>12998</v>
      </c>
      <c r="C155" s="34">
        <f>Октябрь!D155</f>
        <v>13696</v>
      </c>
      <c r="D155" s="48">
        <v>15098</v>
      </c>
      <c r="E155" s="34">
        <f t="shared" si="2"/>
        <v>1402</v>
      </c>
      <c r="F155" s="34"/>
      <c r="G155" s="50"/>
      <c r="H155" s="51"/>
    </row>
    <row r="156" spans="1:8" x14ac:dyDescent="0.2">
      <c r="A156" s="31">
        <v>184.185</v>
      </c>
      <c r="B156" s="33">
        <f>Сентябрь!D156</f>
        <v>2469</v>
      </c>
      <c r="C156" s="34">
        <f>Октябрь!D156</f>
        <v>2655</v>
      </c>
      <c r="D156" s="48">
        <v>2800</v>
      </c>
      <c r="E156" s="34">
        <f t="shared" si="2"/>
        <v>145</v>
      </c>
      <c r="F156" s="34"/>
      <c r="G156" s="50"/>
      <c r="H156" s="51"/>
    </row>
    <row r="157" spans="1:8" x14ac:dyDescent="0.2">
      <c r="A157" s="139">
        <v>186</v>
      </c>
      <c r="B157" s="33">
        <f>Сентябрь!D157</f>
        <v>889</v>
      </c>
      <c r="C157" s="34">
        <f>Октябрь!D157</f>
        <v>960</v>
      </c>
      <c r="D157" s="48">
        <v>1033</v>
      </c>
      <c r="E157" s="34">
        <f t="shared" si="2"/>
        <v>73</v>
      </c>
      <c r="F157" s="34"/>
      <c r="G157" s="50"/>
      <c r="H157" s="51"/>
    </row>
    <row r="158" spans="1:8" x14ac:dyDescent="0.2">
      <c r="A158" s="77">
        <v>187</v>
      </c>
      <c r="B158" s="33">
        <f>Сентябрь!D158</f>
        <v>2610</v>
      </c>
      <c r="C158" s="34">
        <f>Октябрь!D158</f>
        <v>2610</v>
      </c>
      <c r="D158" s="48">
        <v>2610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Сентябрь!D159</f>
        <v>10415</v>
      </c>
      <c r="C159" s="34">
        <f>Октябрь!D159</f>
        <v>10477</v>
      </c>
      <c r="D159" s="48">
        <v>10483</v>
      </c>
      <c r="E159" s="34">
        <f t="shared" si="2"/>
        <v>6</v>
      </c>
      <c r="F159" s="34"/>
      <c r="G159" s="50"/>
      <c r="H159" s="51"/>
    </row>
    <row r="160" spans="1:8" x14ac:dyDescent="0.2">
      <c r="A160" s="28">
        <v>189</v>
      </c>
      <c r="B160" s="33">
        <f>Сентябрь!D160</f>
        <v>0</v>
      </c>
      <c r="C160" s="34">
        <f>Октябрь!D160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Сентябрь!D161</f>
        <v>479</v>
      </c>
      <c r="C161" s="34">
        <f>Октябрь!D161</f>
        <v>479</v>
      </c>
      <c r="D161" s="48">
        <v>480</v>
      </c>
      <c r="E161" s="34">
        <f t="shared" si="2"/>
        <v>1</v>
      </c>
      <c r="F161" s="34"/>
      <c r="G161" s="50"/>
      <c r="H161" s="51"/>
    </row>
    <row r="162" spans="1:8" x14ac:dyDescent="0.2">
      <c r="A162" s="25">
        <v>191</v>
      </c>
      <c r="B162" s="33">
        <f>Сентябрь!D162</f>
        <v>507</v>
      </c>
      <c r="C162" s="34">
        <f>Октябрь!D162</f>
        <v>509</v>
      </c>
      <c r="D162" s="48">
        <v>509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Сентябрь!D163</f>
        <v>0</v>
      </c>
      <c r="C163" s="34">
        <f>Октябрь!D163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Сентябрь!D164</f>
        <v>2269</v>
      </c>
      <c r="C164" s="34">
        <f>Октябрь!D164</f>
        <v>2269</v>
      </c>
      <c r="D164" s="48">
        <v>2270</v>
      </c>
      <c r="E164" s="34">
        <f t="shared" si="2"/>
        <v>1</v>
      </c>
      <c r="F164" s="27"/>
      <c r="G164" s="49"/>
      <c r="H164" s="51"/>
    </row>
    <row r="165" spans="1:8" x14ac:dyDescent="0.2">
      <c r="A165" s="25">
        <v>194</v>
      </c>
      <c r="B165" s="33">
        <f>Сентябрь!D165</f>
        <v>1687</v>
      </c>
      <c r="C165" s="34">
        <f>Октябрь!D165</f>
        <v>1717</v>
      </c>
      <c r="D165" s="48">
        <v>1717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Сентябрь!D166</f>
        <v>694</v>
      </c>
      <c r="C166" s="34">
        <f>Октябрь!D166</f>
        <v>695</v>
      </c>
      <c r="D166" s="48">
        <v>695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Сентябрь!D167</f>
        <v>36520</v>
      </c>
      <c r="C167" s="34">
        <f>Октябрь!D167</f>
        <v>38339</v>
      </c>
      <c r="D167" s="48">
        <v>40828</v>
      </c>
      <c r="E167" s="34">
        <f t="shared" si="2"/>
        <v>2489</v>
      </c>
      <c r="F167" s="27"/>
      <c r="G167" s="49"/>
      <c r="H167" s="51">
        <v>22678</v>
      </c>
    </row>
    <row r="168" spans="1:8" x14ac:dyDescent="0.2">
      <c r="A168" s="73">
        <v>197</v>
      </c>
      <c r="B168" s="33">
        <f>Сентябрь!D168</f>
        <v>2818</v>
      </c>
      <c r="C168" s="34">
        <f>Октябрь!D168</f>
        <v>3058</v>
      </c>
      <c r="D168" s="48">
        <v>3103</v>
      </c>
      <c r="E168" s="34">
        <f t="shared" si="2"/>
        <v>45</v>
      </c>
      <c r="F168" s="27"/>
      <c r="G168" s="49"/>
      <c r="H168" s="51"/>
    </row>
    <row r="169" spans="1:8" x14ac:dyDescent="0.2">
      <c r="A169" s="25">
        <v>198</v>
      </c>
      <c r="B169" s="33">
        <f>Сентябрь!D169</f>
        <v>3593</v>
      </c>
      <c r="C169" s="34">
        <f>Октябрь!D169</f>
        <v>3594</v>
      </c>
      <c r="D169" s="48">
        <v>3595</v>
      </c>
      <c r="E169" s="34">
        <f t="shared" si="2"/>
        <v>1</v>
      </c>
      <c r="F169" s="27"/>
      <c r="G169" s="49"/>
      <c r="H169" s="51"/>
    </row>
    <row r="170" spans="1:8" x14ac:dyDescent="0.2">
      <c r="A170" s="25">
        <v>199</v>
      </c>
      <c r="B170" s="33">
        <f>Сентябрь!D170</f>
        <v>40507</v>
      </c>
      <c r="C170" s="34">
        <f>Октябрь!D170</f>
        <v>41150</v>
      </c>
      <c r="D170" s="48">
        <v>41150</v>
      </c>
      <c r="E170" s="34">
        <f t="shared" si="2"/>
        <v>0</v>
      </c>
      <c r="F170" s="27"/>
      <c r="G170" s="49"/>
      <c r="H170" s="51"/>
    </row>
    <row r="171" spans="1:8" x14ac:dyDescent="0.2">
      <c r="A171" s="25">
        <v>200</v>
      </c>
      <c r="B171" s="33">
        <f>Сентябрь!D171</f>
        <v>115320</v>
      </c>
      <c r="C171" s="34">
        <f>Октябрь!D171</f>
        <v>117122</v>
      </c>
      <c r="D171" s="48">
        <v>119923</v>
      </c>
      <c r="E171" s="34">
        <f t="shared" si="2"/>
        <v>2801</v>
      </c>
      <c r="F171" s="27"/>
      <c r="G171" s="49"/>
      <c r="H171" s="51"/>
    </row>
    <row r="172" spans="1:8" x14ac:dyDescent="0.2">
      <c r="A172" s="28">
        <v>201</v>
      </c>
      <c r="B172" s="33">
        <f>Сентябрь!D172</f>
        <v>0</v>
      </c>
      <c r="C172" s="34">
        <f>Октябрь!D172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Сентябрь!D173</f>
        <v>0</v>
      </c>
      <c r="C173" s="34">
        <f>Октябрь!D173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Сентябрь!D174</f>
        <v>0</v>
      </c>
      <c r="C174" s="34">
        <f>Октябрь!D174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Сентябрь!D175</f>
        <v>0</v>
      </c>
      <c r="C175" s="34">
        <f>Октябрь!D175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Сентябрь!D176</f>
        <v>0</v>
      </c>
      <c r="C176" s="34">
        <f>Октябрь!D176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Сентябрь!D177</f>
        <v>0</v>
      </c>
      <c r="C177" s="34">
        <f>Октябрь!D177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Сентябрь!D178</f>
        <v>0</v>
      </c>
      <c r="C178" s="34">
        <f>Октябрь!D178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Сентябрь!D179</f>
        <v>4266</v>
      </c>
      <c r="C179" s="34">
        <f>Октябрь!D179</f>
        <v>4492</v>
      </c>
      <c r="D179" s="48">
        <v>4790</v>
      </c>
      <c r="E179" s="34">
        <f t="shared" si="2"/>
        <v>298</v>
      </c>
      <c r="F179" s="34"/>
      <c r="G179" s="50"/>
      <c r="H179" s="51"/>
    </row>
    <row r="180" spans="1:8" x14ac:dyDescent="0.2">
      <c r="A180" s="73">
        <v>218</v>
      </c>
      <c r="B180" s="33">
        <f>Сентябрь!D180</f>
        <v>0</v>
      </c>
      <c r="C180" s="34">
        <f>Октябрь!D180</f>
        <v>9593</v>
      </c>
      <c r="D180" s="48">
        <v>10169</v>
      </c>
      <c r="E180" s="34">
        <f t="shared" si="2"/>
        <v>576</v>
      </c>
      <c r="F180" s="27"/>
      <c r="G180" s="49"/>
      <c r="H180" s="51"/>
    </row>
    <row r="181" spans="1:8" x14ac:dyDescent="0.2">
      <c r="A181" s="28">
        <v>219</v>
      </c>
      <c r="B181" s="33">
        <f>Сентябрь!D181</f>
        <v>0</v>
      </c>
      <c r="C181" s="34">
        <f>Октябрь!D181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Сентябрь!D182</f>
        <v>0</v>
      </c>
      <c r="C182" s="34">
        <f>Октябрь!D182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73">
        <v>221</v>
      </c>
      <c r="B183" s="33">
        <f>Сентябрь!D183</f>
        <v>0</v>
      </c>
      <c r="C183" s="34">
        <f>Октябрь!D183</f>
        <v>15</v>
      </c>
      <c r="D183" s="48">
        <v>15</v>
      </c>
      <c r="E183" s="34">
        <f t="shared" si="2"/>
        <v>0</v>
      </c>
      <c r="F183" s="27"/>
      <c r="G183" s="49"/>
      <c r="H183" s="51"/>
    </row>
    <row r="184" spans="1:8" x14ac:dyDescent="0.2">
      <c r="A184" s="73">
        <v>222</v>
      </c>
      <c r="B184" s="33">
        <f>Сентябрь!D184</f>
        <v>0</v>
      </c>
      <c r="C184" s="34">
        <f>Октябрь!D184</f>
        <v>1638</v>
      </c>
      <c r="D184" s="48">
        <v>1756</v>
      </c>
      <c r="E184" s="34">
        <f t="shared" si="2"/>
        <v>118</v>
      </c>
      <c r="F184" s="27"/>
      <c r="G184" s="49"/>
      <c r="H184" s="51"/>
    </row>
    <row r="185" spans="1:8" x14ac:dyDescent="0.2">
      <c r="A185" s="28">
        <v>223</v>
      </c>
      <c r="B185" s="33">
        <f>Сентябрь!D185</f>
        <v>0</v>
      </c>
      <c r="C185" s="34">
        <f>Октябрь!D185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Сентябрь!D186</f>
        <v>0</v>
      </c>
      <c r="C186" s="34">
        <f>Октябрь!D186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73">
        <v>225</v>
      </c>
      <c r="B187" s="33">
        <f>Сентябрь!D187</f>
        <v>0</v>
      </c>
      <c r="C187" s="34">
        <f>Октябрь!D187</f>
        <v>21012</v>
      </c>
      <c r="D187" s="48">
        <v>24816</v>
      </c>
      <c r="E187" s="34">
        <f t="shared" si="2"/>
        <v>3804</v>
      </c>
      <c r="F187" s="27"/>
      <c r="G187" s="49"/>
      <c r="H187" s="51"/>
    </row>
    <row r="188" spans="1:8" x14ac:dyDescent="0.2">
      <c r="A188" s="73">
        <v>226</v>
      </c>
      <c r="B188" s="33">
        <f>Сентябрь!D188</f>
        <v>0</v>
      </c>
      <c r="C188" s="34">
        <f>Октябрь!D188</f>
        <v>10</v>
      </c>
      <c r="D188" s="48">
        <v>10</v>
      </c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Сентябрь!D189</f>
        <v>0</v>
      </c>
      <c r="C189" s="34">
        <f>Октябрь!D189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Сентябрь!D190</f>
        <v>0</v>
      </c>
      <c r="C190" s="34">
        <f>Октябрь!D190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Сентябрь!D191</f>
        <v>0</v>
      </c>
      <c r="C191" s="34">
        <f>Октябрь!D191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Сентябрь!D192</f>
        <v>0</v>
      </c>
      <c r="C192" s="34">
        <f>Октябрь!D192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Сентябрь!D193</f>
        <v>0</v>
      </c>
      <c r="C193" s="34">
        <f>Октябрь!D193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Сентябрь!D194</f>
        <v>0</v>
      </c>
      <c r="C194" s="34">
        <f>Октябрь!D194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Сентябрь!D195</f>
        <v>0</v>
      </c>
      <c r="C195" s="34">
        <f>Октябрь!D195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Сентябрь!D196</f>
        <v>0</v>
      </c>
      <c r="C196" s="34">
        <f>Октябрь!D196</f>
        <v>15401</v>
      </c>
      <c r="D196" s="48">
        <v>17125</v>
      </c>
      <c r="E196" s="34">
        <f t="shared" si="3"/>
        <v>1724</v>
      </c>
      <c r="F196" s="27"/>
      <c r="G196" s="49"/>
      <c r="H196" s="51"/>
    </row>
    <row r="197" spans="1:8" x14ac:dyDescent="0.2">
      <c r="A197" s="25">
        <v>235</v>
      </c>
      <c r="B197" s="33">
        <f>Сентябрь!D197</f>
        <v>0</v>
      </c>
      <c r="C197" s="34">
        <f>Октябрь!D197</f>
        <v>12228</v>
      </c>
      <c r="D197" s="48">
        <v>13427</v>
      </c>
      <c r="E197" s="34">
        <f t="shared" si="3"/>
        <v>1199</v>
      </c>
      <c r="F197" s="27"/>
      <c r="G197" s="49"/>
      <c r="H197" s="51"/>
    </row>
    <row r="198" spans="1:8" x14ac:dyDescent="0.2">
      <c r="A198" s="28">
        <v>236</v>
      </c>
      <c r="B198" s="33">
        <f>Сентябрь!D198</f>
        <v>0</v>
      </c>
      <c r="C198" s="34">
        <f>Октябрь!D198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Сентябрь!D199</f>
        <v>0</v>
      </c>
      <c r="C199" s="34">
        <f>Октябрь!D199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Сентябрь!D200</f>
        <v>0</v>
      </c>
      <c r="C200" s="34">
        <f>Октябрь!D200</f>
        <v>7864</v>
      </c>
      <c r="D200" s="48">
        <v>8378</v>
      </c>
      <c r="E200" s="34">
        <f t="shared" si="3"/>
        <v>514</v>
      </c>
      <c r="F200" s="27"/>
      <c r="G200" s="49"/>
      <c r="H200" s="51"/>
    </row>
    <row r="201" spans="1:8" x14ac:dyDescent="0.2">
      <c r="A201" s="25">
        <v>239</v>
      </c>
      <c r="B201" s="33">
        <f>Сентябрь!D201</f>
        <v>0</v>
      </c>
      <c r="C201" s="34">
        <f>Октябрь!D201</f>
        <v>9577</v>
      </c>
      <c r="D201" s="48">
        <v>11078</v>
      </c>
      <c r="E201" s="34">
        <f t="shared" si="3"/>
        <v>1501</v>
      </c>
      <c r="F201" s="27"/>
      <c r="G201" s="49"/>
      <c r="H201" s="51"/>
    </row>
    <row r="202" spans="1:8" x14ac:dyDescent="0.2">
      <c r="A202" s="28">
        <v>240</v>
      </c>
      <c r="B202" s="33">
        <f>Сентябрь!D202</f>
        <v>0</v>
      </c>
      <c r="C202" s="34">
        <f>Октябрь!D202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Сентябрь!D203</f>
        <v>0</v>
      </c>
      <c r="C203" s="34">
        <f>Октябрь!D203</f>
        <v>1220</v>
      </c>
      <c r="D203" s="48">
        <v>1237</v>
      </c>
      <c r="E203" s="34">
        <f t="shared" si="3"/>
        <v>17</v>
      </c>
      <c r="F203" s="27"/>
      <c r="G203" s="49"/>
      <c r="H203" s="51"/>
    </row>
    <row r="204" spans="1:8" x14ac:dyDescent="0.2">
      <c r="A204" s="25">
        <v>242</v>
      </c>
      <c r="B204" s="33">
        <f>Сентябрь!D204</f>
        <v>0</v>
      </c>
      <c r="C204" s="34">
        <f>Октябрь!D204</f>
        <v>193</v>
      </c>
      <c r="D204" s="48">
        <v>195</v>
      </c>
      <c r="E204" s="34">
        <f t="shared" si="3"/>
        <v>2</v>
      </c>
      <c r="F204" s="27"/>
      <c r="G204" s="49"/>
      <c r="H204" s="51"/>
    </row>
    <row r="205" spans="1:8" x14ac:dyDescent="0.2">
      <c r="A205" s="28">
        <v>243</v>
      </c>
      <c r="B205" s="33">
        <f>Сентябрь!D205</f>
        <v>0</v>
      </c>
      <c r="C205" s="34">
        <f>Октябрь!D205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Сентябрь!D206</f>
        <v>0</v>
      </c>
      <c r="C206" s="34">
        <f>Октябрь!D206</f>
        <v>880</v>
      </c>
      <c r="D206" s="48">
        <v>1028</v>
      </c>
      <c r="E206" s="34">
        <f t="shared" si="3"/>
        <v>148</v>
      </c>
      <c r="F206" s="27"/>
      <c r="G206" s="49"/>
      <c r="H206" s="51"/>
    </row>
    <row r="207" spans="1:8" x14ac:dyDescent="0.2">
      <c r="A207" s="25">
        <v>245</v>
      </c>
      <c r="B207" s="33">
        <f>Сентябрь!D207</f>
        <v>0</v>
      </c>
      <c r="C207" s="34">
        <f>Октябрь!D207</f>
        <v>60426</v>
      </c>
      <c r="D207" s="48">
        <v>62063</v>
      </c>
      <c r="E207" s="34">
        <f t="shared" si="3"/>
        <v>1637</v>
      </c>
      <c r="F207" s="27"/>
      <c r="G207" s="49"/>
      <c r="H207" s="51"/>
    </row>
    <row r="208" spans="1:8" x14ac:dyDescent="0.2">
      <c r="A208" s="28">
        <v>246</v>
      </c>
      <c r="B208" s="33">
        <f>Сентябрь!D208</f>
        <v>0</v>
      </c>
      <c r="C208" s="34">
        <f>Октябрь!D208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Сентябрь!D209</f>
        <v>0</v>
      </c>
      <c r="C209" s="34">
        <f>Октябрь!D209</f>
        <v>3927</v>
      </c>
      <c r="D209" s="48">
        <v>4423</v>
      </c>
      <c r="E209" s="34">
        <f t="shared" si="3"/>
        <v>496</v>
      </c>
      <c r="F209" s="27"/>
      <c r="G209" s="49"/>
      <c r="H209" s="51"/>
    </row>
    <row r="210" spans="1:8" x14ac:dyDescent="0.2">
      <c r="A210" s="126">
        <v>248</v>
      </c>
      <c r="B210" s="33">
        <f>Сентябрь!D210</f>
        <v>0</v>
      </c>
      <c r="C210" s="34">
        <f>Октябрь!D210</f>
        <v>3304</v>
      </c>
      <c r="D210" s="48">
        <v>4592</v>
      </c>
      <c r="E210" s="34">
        <f t="shared" si="3"/>
        <v>1288</v>
      </c>
      <c r="F210" s="27"/>
      <c r="G210" s="49"/>
      <c r="H210" s="51"/>
    </row>
    <row r="211" spans="1:8" x14ac:dyDescent="0.2">
      <c r="A211" s="25">
        <v>249</v>
      </c>
      <c r="B211" s="33">
        <f>Сентябрь!D211</f>
        <v>0</v>
      </c>
      <c r="C211" s="34">
        <f>Октябрь!D211</f>
        <v>1066</v>
      </c>
      <c r="D211" s="48">
        <v>1511</v>
      </c>
      <c r="E211" s="34">
        <f t="shared" si="3"/>
        <v>445</v>
      </c>
      <c r="F211" s="27"/>
      <c r="G211" s="49"/>
      <c r="H211" s="51"/>
    </row>
    <row r="212" spans="1:8" x14ac:dyDescent="0.2">
      <c r="A212" s="28">
        <v>250</v>
      </c>
      <c r="B212" s="33">
        <f>Сентябрь!D212</f>
        <v>0</v>
      </c>
      <c r="C212" s="34">
        <f>Октябрь!D212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Сентябрь!D213</f>
        <v>0</v>
      </c>
      <c r="C213" s="34">
        <f>Октябрь!D213</f>
        <v>2</v>
      </c>
      <c r="D213" s="48">
        <v>2</v>
      </c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Сентябрь!D214</f>
        <v>0</v>
      </c>
      <c r="C214" s="34">
        <f>Октябрь!D214</f>
        <v>3</v>
      </c>
      <c r="D214" s="48">
        <v>3</v>
      </c>
      <c r="E214" s="34">
        <f t="shared" si="3"/>
        <v>0</v>
      </c>
      <c r="F214" s="27"/>
      <c r="G214" s="49"/>
      <c r="H214" s="51"/>
    </row>
    <row r="215" spans="1:8" x14ac:dyDescent="0.2">
      <c r="A215" s="25">
        <v>253</v>
      </c>
      <c r="B215" s="33">
        <f>Сентябрь!D215</f>
        <v>0</v>
      </c>
      <c r="C215" s="34">
        <f>Октябрь!D215</f>
        <v>13793</v>
      </c>
      <c r="D215" s="48">
        <v>15489</v>
      </c>
      <c r="E215" s="34">
        <f t="shared" si="3"/>
        <v>1696</v>
      </c>
      <c r="F215" s="27"/>
      <c r="G215" s="49"/>
      <c r="H215" s="51"/>
    </row>
    <row r="216" spans="1:8" x14ac:dyDescent="0.2">
      <c r="A216" s="28">
        <v>254</v>
      </c>
      <c r="B216" s="33">
        <f>Сентябрь!D216</f>
        <v>0</v>
      </c>
      <c r="C216" s="34">
        <f>Октябрь!D216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Сентябрь!D217</f>
        <v>0</v>
      </c>
      <c r="C217" s="34">
        <f>Октябрь!D217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Сентябрь!D218</f>
        <v>0</v>
      </c>
      <c r="C218" s="34">
        <f>Октябрь!D218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Сентябрь!D219</f>
        <v>0</v>
      </c>
      <c r="C219" s="34">
        <f>Октябрь!D219</f>
        <v>16392</v>
      </c>
      <c r="D219" s="48">
        <v>18376</v>
      </c>
      <c r="E219" s="34">
        <f t="shared" si="3"/>
        <v>1984</v>
      </c>
      <c r="F219" s="27"/>
      <c r="G219" s="49"/>
      <c r="H219" s="51"/>
    </row>
    <row r="220" spans="1:8" x14ac:dyDescent="0.2">
      <c r="A220" s="28">
        <v>259</v>
      </c>
      <c r="B220" s="55">
        <f>Сентябрь!D220</f>
        <v>0</v>
      </c>
      <c r="C220" s="56">
        <f>Октябрь!D220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Сентябрь!D221</f>
        <v>0</v>
      </c>
      <c r="C221" s="56">
        <f>Октябрь!D221</f>
        <v>7951</v>
      </c>
      <c r="D221" s="57">
        <v>8611</v>
      </c>
      <c r="E221" s="56">
        <f t="shared" si="3"/>
        <v>660</v>
      </c>
      <c r="F221" s="38"/>
      <c r="G221" s="58"/>
      <c r="H221" s="70"/>
    </row>
    <row r="222" spans="1:8" x14ac:dyDescent="0.2">
      <c r="A222" s="25">
        <v>261</v>
      </c>
      <c r="B222" s="55">
        <f>Сентябрь!D222</f>
        <v>0</v>
      </c>
      <c r="C222" s="56">
        <f>Октябрь!D222</f>
        <v>7879</v>
      </c>
      <c r="D222" s="57">
        <v>7880</v>
      </c>
      <c r="E222" s="56">
        <f t="shared" si="3"/>
        <v>1</v>
      </c>
      <c r="F222" s="38"/>
      <c r="G222" s="58"/>
      <c r="H222" s="70"/>
    </row>
    <row r="223" spans="1:8" x14ac:dyDescent="0.2">
      <c r="A223" s="25">
        <v>262</v>
      </c>
      <c r="B223" s="55">
        <f>Сентябрь!D223</f>
        <v>0</v>
      </c>
      <c r="C223" s="56">
        <f>Октябрь!D223</f>
        <v>17859</v>
      </c>
      <c r="D223" s="57">
        <v>20493</v>
      </c>
      <c r="E223" s="56">
        <f t="shared" si="3"/>
        <v>2634</v>
      </c>
      <c r="F223" s="38"/>
      <c r="G223" s="58"/>
      <c r="H223" s="70"/>
    </row>
    <row r="224" spans="1:8" x14ac:dyDescent="0.2">
      <c r="A224" s="28">
        <v>263</v>
      </c>
      <c r="B224" s="55">
        <f>Сентябрь!D224</f>
        <v>0</v>
      </c>
      <c r="C224" s="56">
        <f>Октябрь!D224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Сентябрь!D225</f>
        <v>0</v>
      </c>
      <c r="C225" s="56">
        <f>Октябрь!D225</f>
        <v>788</v>
      </c>
      <c r="D225" s="57">
        <v>788</v>
      </c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Сентябрь!D226</f>
        <v>0</v>
      </c>
      <c r="C226" s="56">
        <f>Октябрь!D226</f>
        <v>12678</v>
      </c>
      <c r="D226" s="57">
        <v>13968</v>
      </c>
      <c r="E226" s="56">
        <f t="shared" si="3"/>
        <v>1290</v>
      </c>
      <c r="F226" s="38"/>
      <c r="G226" s="58"/>
      <c r="H226" s="70"/>
    </row>
    <row r="227" spans="1:8" x14ac:dyDescent="0.2">
      <c r="A227" s="25">
        <v>266</v>
      </c>
      <c r="B227" s="55">
        <f>Сентябрь!D227</f>
        <v>0</v>
      </c>
      <c r="C227" s="56">
        <f>Октябрь!D227</f>
        <v>10020</v>
      </c>
      <c r="D227" s="57">
        <v>11692</v>
      </c>
      <c r="E227" s="56">
        <f t="shared" si="3"/>
        <v>1672</v>
      </c>
      <c r="F227" s="38"/>
      <c r="G227" s="58"/>
      <c r="H227" s="70"/>
    </row>
    <row r="228" spans="1:8" x14ac:dyDescent="0.2">
      <c r="A228" s="25">
        <v>267</v>
      </c>
      <c r="B228" s="55">
        <f>Сентябрь!D228</f>
        <v>0</v>
      </c>
      <c r="C228" s="56">
        <f>Октябрь!D228</f>
        <v>2122</v>
      </c>
      <c r="D228" s="57">
        <v>2123</v>
      </c>
      <c r="E228" s="56">
        <f t="shared" si="3"/>
        <v>1</v>
      </c>
      <c r="F228" s="38"/>
      <c r="G228" s="58"/>
      <c r="H228" s="70"/>
    </row>
    <row r="229" spans="1:8" x14ac:dyDescent="0.2">
      <c r="A229" s="25">
        <v>268</v>
      </c>
      <c r="B229" s="55">
        <f>Сентябрь!D229</f>
        <v>0</v>
      </c>
      <c r="C229" s="56">
        <f>Октябрь!D229</f>
        <v>42</v>
      </c>
      <c r="D229" s="57">
        <v>42</v>
      </c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Сентябрь!D230</f>
        <v>0</v>
      </c>
      <c r="C230" s="56">
        <f>Октябрь!D230</f>
        <v>12756</v>
      </c>
      <c r="D230" s="57">
        <v>13913</v>
      </c>
      <c r="E230" s="56">
        <f t="shared" si="3"/>
        <v>1157</v>
      </c>
      <c r="F230" s="38"/>
      <c r="G230" s="58"/>
      <c r="H230" s="70"/>
    </row>
    <row r="231" spans="1:8" x14ac:dyDescent="0.2">
      <c r="A231" s="25">
        <v>270</v>
      </c>
      <c r="B231" s="55">
        <f>Сентябрь!D231</f>
        <v>0</v>
      </c>
      <c r="C231" s="56">
        <f>Октябрь!D231</f>
        <v>6871</v>
      </c>
      <c r="D231" s="57">
        <v>7503</v>
      </c>
      <c r="E231" s="56">
        <f t="shared" si="3"/>
        <v>632</v>
      </c>
      <c r="F231" s="38"/>
      <c r="G231" s="58"/>
      <c r="H231" s="70"/>
    </row>
    <row r="232" spans="1:8" x14ac:dyDescent="0.2">
      <c r="A232" s="25">
        <v>271</v>
      </c>
      <c r="B232" s="55">
        <f>Сентябрь!D232</f>
        <v>0</v>
      </c>
      <c r="C232" s="56">
        <f>Октябрь!D232</f>
        <v>1939</v>
      </c>
      <c r="D232" s="57">
        <v>2095</v>
      </c>
      <c r="E232" s="56">
        <f t="shared" si="3"/>
        <v>156</v>
      </c>
      <c r="F232" s="38"/>
      <c r="G232" s="58"/>
      <c r="H232" s="70"/>
    </row>
    <row r="233" spans="1:8" x14ac:dyDescent="0.2">
      <c r="A233" s="25">
        <v>272</v>
      </c>
      <c r="B233" s="55">
        <f>Сентябрь!D233</f>
        <v>0</v>
      </c>
      <c r="C233" s="56">
        <f>Октябрь!D233</f>
        <v>38335</v>
      </c>
      <c r="D233" s="57">
        <v>39294</v>
      </c>
      <c r="E233" s="56">
        <f t="shared" si="3"/>
        <v>959</v>
      </c>
      <c r="F233" s="38"/>
      <c r="G233" s="58"/>
      <c r="H233" s="70"/>
    </row>
    <row r="234" spans="1:8" x14ac:dyDescent="0.2">
      <c r="A234" s="28">
        <v>273</v>
      </c>
      <c r="B234" s="55">
        <f>Сентябрь!D234</f>
        <v>0</v>
      </c>
      <c r="C234" s="56">
        <f>Октябрь!D234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Сентябрь!D235</f>
        <v>0</v>
      </c>
      <c r="C235" s="56">
        <f>Октябрь!D235</f>
        <v>14428</v>
      </c>
      <c r="D235" s="57">
        <v>16199</v>
      </c>
      <c r="E235" s="56">
        <f t="shared" si="3"/>
        <v>1771</v>
      </c>
      <c r="F235" s="38"/>
      <c r="G235" s="58"/>
      <c r="H235" s="70"/>
    </row>
    <row r="236" spans="1:8" x14ac:dyDescent="0.2">
      <c r="A236" s="28">
        <v>275</v>
      </c>
      <c r="B236" s="55">
        <f>Сентябрь!D236</f>
        <v>0</v>
      </c>
      <c r="C236" s="56">
        <f>Октябрь!D236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Сентябрь!D237</f>
        <v>0</v>
      </c>
      <c r="C237" s="56">
        <f>Октябрь!D237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Сентябрь!D238</f>
        <v>0</v>
      </c>
      <c r="C238" s="56">
        <f>Октябрь!D238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73">
        <v>278</v>
      </c>
      <c r="B239" s="55">
        <f>Сентябрь!D239</f>
        <v>0</v>
      </c>
      <c r="C239" s="56">
        <f>Октябрь!D239</f>
        <v>29</v>
      </c>
      <c r="D239" s="57">
        <v>109</v>
      </c>
      <c r="E239" s="56">
        <f t="shared" si="3"/>
        <v>80</v>
      </c>
      <c r="F239" s="38"/>
      <c r="G239" s="58"/>
      <c r="H239" s="70"/>
    </row>
    <row r="240" spans="1:8" x14ac:dyDescent="0.2">
      <c r="A240" s="73">
        <v>279</v>
      </c>
      <c r="B240" s="55">
        <f>Сентябрь!D240</f>
        <v>0</v>
      </c>
      <c r="C240" s="56">
        <f>Октябрь!D240</f>
        <v>769</v>
      </c>
      <c r="D240" s="57">
        <v>769</v>
      </c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Сентябрь!D241</f>
        <v>0</v>
      </c>
      <c r="C241" s="56">
        <f>Октябрь!D241</f>
        <v>1300</v>
      </c>
      <c r="D241" s="57">
        <v>1441</v>
      </c>
      <c r="E241" s="56">
        <f t="shared" si="3"/>
        <v>141</v>
      </c>
      <c r="F241" s="38"/>
      <c r="G241" s="58"/>
      <c r="H241" s="70"/>
    </row>
    <row r="242" spans="1:8" x14ac:dyDescent="0.2">
      <c r="A242" s="28">
        <v>281</v>
      </c>
      <c r="B242" s="55">
        <f>Сентябрь!D242</f>
        <v>0</v>
      </c>
      <c r="C242" s="56">
        <f>Октябрь!D242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Сентябрь!D243</f>
        <v>0</v>
      </c>
      <c r="C243" s="56">
        <f>Октябрь!D243</f>
        <v>4798</v>
      </c>
      <c r="D243" s="57">
        <v>5190</v>
      </c>
      <c r="E243" s="56">
        <f t="shared" si="3"/>
        <v>392</v>
      </c>
      <c r="F243" s="38"/>
      <c r="G243" s="58"/>
      <c r="H243" s="70"/>
    </row>
    <row r="244" spans="1:8" x14ac:dyDescent="0.2">
      <c r="A244" s="73">
        <v>283</v>
      </c>
      <c r="B244" s="55">
        <f>Сентябрь!D244</f>
        <v>0</v>
      </c>
      <c r="C244" s="56">
        <f>Октябрь!D244</f>
        <v>7191</v>
      </c>
      <c r="D244" s="57">
        <v>8901</v>
      </c>
      <c r="E244" s="56">
        <f t="shared" si="3"/>
        <v>1710</v>
      </c>
      <c r="F244" s="38"/>
      <c r="G244" s="58"/>
      <c r="H244" s="70"/>
    </row>
    <row r="245" spans="1:8" x14ac:dyDescent="0.2">
      <c r="A245" s="39">
        <v>284</v>
      </c>
      <c r="B245" s="59">
        <f>Сентябрь!D245</f>
        <v>0</v>
      </c>
      <c r="C245" s="60">
        <f>Октябрь!D245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Сентябрь!D246</f>
        <v>0</v>
      </c>
      <c r="C246" s="60">
        <f>Октябрь!D246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59">
        <f>Сентябрь!D247</f>
        <v>0</v>
      </c>
      <c r="C247" s="60">
        <f>Октябрь!D247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Сентябрь!D248</f>
        <v>22537</v>
      </c>
      <c r="C248" s="44">
        <f>Октябрь!D248</f>
        <v>22632</v>
      </c>
      <c r="D248" s="64">
        <v>22632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38</v>
      </c>
      <c r="C256" s="125" t="s">
        <v>39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Октябрь!C258</f>
        <v>12955.8</v>
      </c>
      <c r="C258" s="122">
        <v>13368.1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1036464</v>
      </c>
      <c r="C259" s="112">
        <f>C258*80</f>
        <v>1069448</v>
      </c>
      <c r="D259" s="109">
        <f>C259-B259</f>
        <v>32984</v>
      </c>
      <c r="E259" s="9">
        <f>SUM(E196:E246)</f>
        <v>25907</v>
      </c>
      <c r="F259" s="147"/>
      <c r="G259" s="148"/>
      <c r="H259" s="10">
        <f>D259-E259-D261</f>
        <v>6964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Октябрь!C261</f>
        <v>7382</v>
      </c>
      <c r="C261" s="123">
        <v>7495</v>
      </c>
      <c r="D261" s="119">
        <f>C261-B261</f>
        <v>113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76</v>
      </c>
      <c r="B263" s="111">
        <f>Октябрь!C263</f>
        <v>17827.5</v>
      </c>
      <c r="C263" s="122">
        <v>18140.8</v>
      </c>
      <c r="D263" s="118"/>
      <c r="E263" s="83"/>
      <c r="F263" s="87" t="s">
        <v>75</v>
      </c>
      <c r="G263" s="135">
        <v>14</v>
      </c>
      <c r="H263" s="85"/>
    </row>
    <row r="264" spans="1:8" ht="15.75" thickBot="1" x14ac:dyDescent="0.25">
      <c r="A264" s="106"/>
      <c r="B264" s="115">
        <f>B263*60</f>
        <v>1069650</v>
      </c>
      <c r="C264" s="115">
        <f>C263*60</f>
        <v>1088448</v>
      </c>
      <c r="D264" s="109">
        <f>C264-B264</f>
        <v>18798</v>
      </c>
      <c r="E264" s="84">
        <f>SUM(E2:E53,E55:E63,E167:E171,E179,E247)</f>
        <v>16728</v>
      </c>
      <c r="F264" s="151">
        <f>(1*0.25+11*0.07)*G263*30</f>
        <v>428.40000000000003</v>
      </c>
      <c r="G264" s="152"/>
      <c r="H264" s="86">
        <f>D264-E264-F264</f>
        <v>1641.6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Октябрь!C266</f>
        <v>49888.9</v>
      </c>
      <c r="C266" s="122">
        <v>50694.7</v>
      </c>
      <c r="D266" s="118"/>
      <c r="E266" s="83"/>
      <c r="F266" s="87" t="s">
        <v>74</v>
      </c>
      <c r="G266" s="135">
        <v>14</v>
      </c>
      <c r="H266" s="85"/>
    </row>
    <row r="267" spans="1:8" ht="15.75" thickBot="1" x14ac:dyDescent="0.25">
      <c r="A267" s="106"/>
      <c r="B267" s="115">
        <f>B266*30</f>
        <v>1496667</v>
      </c>
      <c r="C267" s="115">
        <f>C266*30</f>
        <v>1520841</v>
      </c>
      <c r="D267" s="109">
        <f>C267-B267</f>
        <v>24174</v>
      </c>
      <c r="E267" s="84">
        <f>SUM(E54,E64:E166,E248)</f>
        <v>21821</v>
      </c>
      <c r="F267" s="151">
        <f>(4*0.25+9*0.07)*G266*30</f>
        <v>684.6</v>
      </c>
      <c r="G267" s="152"/>
      <c r="H267" s="86">
        <f>D267-E267-F267</f>
        <v>1668.4</v>
      </c>
    </row>
    <row r="268" spans="1:8" ht="15.75" thickBot="1" x14ac:dyDescent="0.25">
      <c r="A268" s="11"/>
      <c r="B268" s="116"/>
      <c r="C268" s="116"/>
      <c r="D268" s="119">
        <f>D259+D264+D267</f>
        <v>75956</v>
      </c>
      <c r="E268" s="14">
        <f>E259+E264+E267</f>
        <v>64456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Октябрь!C271</f>
        <v>4544.5600000000004</v>
      </c>
      <c r="C271" s="124">
        <v>4606.1099999999997</v>
      </c>
      <c r="D271" s="120"/>
      <c r="E271" s="143">
        <v>1887.2550000000001</v>
      </c>
      <c r="F271" s="1"/>
      <c r="G271" s="1"/>
      <c r="H271" s="1"/>
    </row>
    <row r="272" spans="1:8" ht="15.75" thickBot="1" x14ac:dyDescent="0.25">
      <c r="A272" s="108"/>
      <c r="B272" s="115">
        <f>B271*800</f>
        <v>3635648.0000000005</v>
      </c>
      <c r="C272" s="115">
        <f>C271*800</f>
        <v>3684887.9999999995</v>
      </c>
      <c r="D272" s="121">
        <f>C272-B272</f>
        <v>49239.999999999069</v>
      </c>
      <c r="E272" s="144">
        <f>E271*800-Октябрь!E271*800</f>
        <v>48327.199999999953</v>
      </c>
      <c r="F272" s="1"/>
      <c r="G272" s="1"/>
      <c r="H272" s="1"/>
    </row>
    <row r="273" spans="5:5" x14ac:dyDescent="0.2">
      <c r="E273" s="17"/>
    </row>
  </sheetData>
  <sheetProtection password="CF36" sheet="1" objects="1" scenarios="1"/>
  <mergeCells count="11">
    <mergeCell ref="A250:B250"/>
    <mergeCell ref="A251:B251"/>
    <mergeCell ref="A252:B252"/>
    <mergeCell ref="A253:B253"/>
    <mergeCell ref="F261:G261"/>
    <mergeCell ref="F267:G267"/>
    <mergeCell ref="F256:G256"/>
    <mergeCell ref="F257:G257"/>
    <mergeCell ref="F258:G258"/>
    <mergeCell ref="F259:G259"/>
    <mergeCell ref="F264:G264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72"/>
  <sheetViews>
    <sheetView tabSelected="1" workbookViewId="0">
      <pane ySplit="1" topLeftCell="A255" activePane="bottomLeft" state="frozen"/>
      <selection activeCell="L143" sqref="L143"/>
      <selection pane="bottomLeft" activeCell="D249" sqref="D249"/>
    </sheetView>
  </sheetViews>
  <sheetFormatPr defaultRowHeight="15" x14ac:dyDescent="0.2"/>
  <cols>
    <col min="1" max="1" width="8.875" bestFit="1" customWidth="1"/>
    <col min="2" max="3" width="12.9140625" customWidth="1"/>
    <col min="4" max="4" width="13.85546875" bestFit="1" customWidth="1"/>
    <col min="5" max="5" width="13.5859375" customWidth="1"/>
    <col min="6" max="6" width="6.72265625" bestFit="1" customWidth="1"/>
    <col min="7" max="7" width="4.3046875" customWidth="1"/>
    <col min="8" max="8" width="28.515625" customWidth="1"/>
  </cols>
  <sheetData>
    <row r="1" spans="1:8" ht="15.75" thickBot="1" x14ac:dyDescent="0.25">
      <c r="A1" s="76" t="s">
        <v>0</v>
      </c>
      <c r="B1" s="2" t="s">
        <v>38</v>
      </c>
      <c r="C1" s="2" t="s">
        <v>39</v>
      </c>
      <c r="D1" s="93" t="s">
        <v>40</v>
      </c>
      <c r="E1" s="3" t="s">
        <v>25</v>
      </c>
      <c r="F1" s="3"/>
      <c r="G1" s="20"/>
      <c r="H1" s="18"/>
    </row>
    <row r="2" spans="1:8" x14ac:dyDescent="0.2">
      <c r="A2" s="21">
        <v>1</v>
      </c>
      <c r="B2" s="22">
        <f>Октябрь!D2</f>
        <v>0</v>
      </c>
      <c r="C2" s="23">
        <f>Ноябрь!D2</f>
        <v>0</v>
      </c>
      <c r="D2" s="46"/>
      <c r="E2" s="68">
        <f t="shared" ref="E2:E65" si="0">D2-C2</f>
        <v>0</v>
      </c>
      <c r="F2" s="24"/>
      <c r="G2" s="47"/>
      <c r="H2" s="69"/>
    </row>
    <row r="3" spans="1:8" x14ac:dyDescent="0.2">
      <c r="A3" s="25">
        <v>2</v>
      </c>
      <c r="B3" s="26">
        <f>Октябрь!D3</f>
        <v>245</v>
      </c>
      <c r="C3" s="27">
        <f>Ноябрь!D3</f>
        <v>245</v>
      </c>
      <c r="D3" s="48">
        <v>245</v>
      </c>
      <c r="E3" s="34">
        <f t="shared" si="0"/>
        <v>0</v>
      </c>
      <c r="F3" s="27"/>
      <c r="G3" s="49"/>
      <c r="H3" s="51"/>
    </row>
    <row r="4" spans="1:8" x14ac:dyDescent="0.2">
      <c r="A4" s="28">
        <v>3</v>
      </c>
      <c r="B4" s="29">
        <f>Октябрь!D4</f>
        <v>0</v>
      </c>
      <c r="C4" s="27">
        <f>Ноябрь!D4</f>
        <v>0</v>
      </c>
      <c r="D4" s="48"/>
      <c r="E4" s="34">
        <f t="shared" si="0"/>
        <v>0</v>
      </c>
      <c r="F4" s="27"/>
      <c r="G4" s="49"/>
      <c r="H4" s="51"/>
    </row>
    <row r="5" spans="1:8" x14ac:dyDescent="0.2">
      <c r="A5" s="30">
        <v>4.5</v>
      </c>
      <c r="B5" s="26">
        <f>Октябрь!D5</f>
        <v>42181</v>
      </c>
      <c r="C5" s="27">
        <f>Ноябрь!D5</f>
        <v>42181</v>
      </c>
      <c r="D5" s="48">
        <v>42181</v>
      </c>
      <c r="E5" s="34">
        <f t="shared" si="0"/>
        <v>0</v>
      </c>
      <c r="F5" s="27"/>
      <c r="G5" s="49"/>
      <c r="H5" s="51"/>
    </row>
    <row r="6" spans="1:8" x14ac:dyDescent="0.2">
      <c r="A6" s="25">
        <v>6</v>
      </c>
      <c r="B6" s="26">
        <f>Октябрь!D6</f>
        <v>38397</v>
      </c>
      <c r="C6" s="27">
        <f>Ноябрь!D6</f>
        <v>39908</v>
      </c>
      <c r="D6" s="48">
        <v>41356</v>
      </c>
      <c r="E6" s="34">
        <f t="shared" si="0"/>
        <v>1448</v>
      </c>
      <c r="F6" s="27"/>
      <c r="G6" s="49"/>
      <c r="H6" s="51"/>
    </row>
    <row r="7" spans="1:8" x14ac:dyDescent="0.2">
      <c r="A7" s="31">
        <v>7.8</v>
      </c>
      <c r="B7" s="26">
        <f>Октябрь!D7</f>
        <v>91944</v>
      </c>
      <c r="C7" s="27">
        <f>Ноябрь!D7</f>
        <v>93760</v>
      </c>
      <c r="D7" s="48">
        <v>96680</v>
      </c>
      <c r="E7" s="34">
        <f t="shared" si="0"/>
        <v>2920</v>
      </c>
      <c r="F7" s="27"/>
      <c r="G7" s="49"/>
      <c r="H7" s="51"/>
    </row>
    <row r="8" spans="1:8" x14ac:dyDescent="0.2">
      <c r="A8" s="32">
        <v>9.1</v>
      </c>
      <c r="B8" s="26">
        <f>Октябрь!D8</f>
        <v>10504</v>
      </c>
      <c r="C8" s="27">
        <f>Ноябрь!D8</f>
        <v>11008</v>
      </c>
      <c r="D8" s="48">
        <v>11543</v>
      </c>
      <c r="E8" s="34">
        <f t="shared" si="0"/>
        <v>535</v>
      </c>
      <c r="F8" s="27"/>
      <c r="G8" s="49"/>
      <c r="H8" s="51"/>
    </row>
    <row r="9" spans="1:8" x14ac:dyDescent="0.2">
      <c r="A9" s="126">
        <v>11</v>
      </c>
      <c r="B9" s="33">
        <f>Октябрь!D9</f>
        <v>2847</v>
      </c>
      <c r="C9" s="34">
        <f>Ноябрь!D9</f>
        <v>2996</v>
      </c>
      <c r="D9" s="48">
        <v>2996</v>
      </c>
      <c r="E9" s="34">
        <f t="shared" si="0"/>
        <v>0</v>
      </c>
      <c r="F9" s="34"/>
      <c r="G9" s="50"/>
      <c r="H9" s="51"/>
    </row>
    <row r="10" spans="1:8" x14ac:dyDescent="0.2">
      <c r="A10" s="31">
        <v>12.13</v>
      </c>
      <c r="B10" s="33">
        <f>Октябрь!D10</f>
        <v>47798</v>
      </c>
      <c r="C10" s="34">
        <f>Ноябрь!D10</f>
        <v>48385</v>
      </c>
      <c r="D10" s="48">
        <v>49616</v>
      </c>
      <c r="E10" s="34">
        <f t="shared" si="0"/>
        <v>1231</v>
      </c>
      <c r="F10" s="34"/>
      <c r="G10" s="50"/>
      <c r="H10" s="51"/>
    </row>
    <row r="11" spans="1:8" x14ac:dyDescent="0.2">
      <c r="A11" s="25">
        <v>14.15</v>
      </c>
      <c r="B11" s="33">
        <f>Октябрь!D11</f>
        <v>13063</v>
      </c>
      <c r="C11" s="34">
        <f>Ноябрь!D11</f>
        <v>13505</v>
      </c>
      <c r="D11" s="48">
        <v>13505</v>
      </c>
      <c r="E11" s="34">
        <f t="shared" si="0"/>
        <v>0</v>
      </c>
      <c r="F11" s="27"/>
      <c r="G11" s="49"/>
      <c r="H11" s="51"/>
    </row>
    <row r="12" spans="1:8" x14ac:dyDescent="0.2">
      <c r="A12" s="25">
        <v>16</v>
      </c>
      <c r="B12" s="33">
        <f>Октябрь!D12</f>
        <v>4273</v>
      </c>
      <c r="C12" s="34">
        <f>Ноябрь!D12</f>
        <v>4273</v>
      </c>
      <c r="D12" s="48">
        <v>4273</v>
      </c>
      <c r="E12" s="34">
        <f t="shared" si="0"/>
        <v>0</v>
      </c>
      <c r="F12" s="27"/>
      <c r="G12" s="49"/>
      <c r="H12" s="51"/>
    </row>
    <row r="13" spans="1:8" x14ac:dyDescent="0.2">
      <c r="A13" s="28">
        <v>17</v>
      </c>
      <c r="B13" s="33">
        <f>Октябрь!D13</f>
        <v>0</v>
      </c>
      <c r="C13" s="34">
        <f>Ноябрь!D13</f>
        <v>0</v>
      </c>
      <c r="D13" s="48"/>
      <c r="E13" s="34">
        <f t="shared" si="0"/>
        <v>0</v>
      </c>
      <c r="F13" s="27"/>
      <c r="G13" s="49"/>
      <c r="H13" s="51"/>
    </row>
    <row r="14" spans="1:8" x14ac:dyDescent="0.2">
      <c r="A14" s="28">
        <v>18</v>
      </c>
      <c r="B14" s="33">
        <f>Октябрь!D14</f>
        <v>0</v>
      </c>
      <c r="C14" s="34">
        <f>Ноябрь!D14</f>
        <v>0</v>
      </c>
      <c r="D14" s="48"/>
      <c r="E14" s="34">
        <f t="shared" si="0"/>
        <v>0</v>
      </c>
      <c r="F14" s="27"/>
      <c r="G14" s="49"/>
      <c r="H14" s="51"/>
    </row>
    <row r="15" spans="1:8" x14ac:dyDescent="0.2">
      <c r="A15" s="25">
        <v>19</v>
      </c>
      <c r="B15" s="33">
        <f>Октябрь!D15</f>
        <v>629</v>
      </c>
      <c r="C15" s="34">
        <f>Ноябрь!D15</f>
        <v>629</v>
      </c>
      <c r="D15" s="48">
        <v>629</v>
      </c>
      <c r="E15" s="34">
        <f t="shared" si="0"/>
        <v>0</v>
      </c>
      <c r="F15" s="27"/>
      <c r="G15" s="49"/>
      <c r="H15" s="51"/>
    </row>
    <row r="16" spans="1:8" x14ac:dyDescent="0.2">
      <c r="A16" s="25">
        <v>20</v>
      </c>
      <c r="B16" s="33">
        <f>Октябрь!D16</f>
        <v>8401</v>
      </c>
      <c r="C16" s="34">
        <f>Ноябрь!D16</f>
        <v>8401</v>
      </c>
      <c r="D16" s="48">
        <v>8401</v>
      </c>
      <c r="E16" s="34">
        <f t="shared" si="0"/>
        <v>0</v>
      </c>
      <c r="F16" s="27"/>
      <c r="G16" s="49"/>
      <c r="H16" s="51"/>
    </row>
    <row r="17" spans="1:8" x14ac:dyDescent="0.2">
      <c r="A17" s="31">
        <v>21.22</v>
      </c>
      <c r="B17" s="33">
        <f>Октябрь!D17</f>
        <v>10723</v>
      </c>
      <c r="C17" s="34">
        <f>Ноябрь!D17</f>
        <v>10723</v>
      </c>
      <c r="D17" s="48">
        <v>10754</v>
      </c>
      <c r="E17" s="34">
        <f t="shared" si="0"/>
        <v>31</v>
      </c>
      <c r="F17" s="34"/>
      <c r="G17" s="50"/>
      <c r="H17" s="51"/>
    </row>
    <row r="18" spans="1:8" x14ac:dyDescent="0.2">
      <c r="A18" s="25">
        <v>23</v>
      </c>
      <c r="B18" s="33">
        <f>Октябрь!D18</f>
        <v>4257</v>
      </c>
      <c r="C18" s="34">
        <f>Ноябрь!D18</f>
        <v>4439</v>
      </c>
      <c r="D18" s="48">
        <v>4440</v>
      </c>
      <c r="E18" s="34">
        <f t="shared" si="0"/>
        <v>1</v>
      </c>
      <c r="F18" s="27"/>
      <c r="G18" s="49"/>
      <c r="H18" s="51"/>
    </row>
    <row r="19" spans="1:8" x14ac:dyDescent="0.2">
      <c r="A19" s="25">
        <v>24</v>
      </c>
      <c r="B19" s="33">
        <f>Октябрь!D19</f>
        <v>52669</v>
      </c>
      <c r="C19" s="34">
        <f>Ноябрь!D19</f>
        <v>54006</v>
      </c>
      <c r="D19" s="48">
        <v>54158</v>
      </c>
      <c r="E19" s="34">
        <f t="shared" si="0"/>
        <v>152</v>
      </c>
      <c r="F19" s="27"/>
      <c r="G19" s="49"/>
      <c r="H19" s="51"/>
    </row>
    <row r="20" spans="1:8" x14ac:dyDescent="0.2">
      <c r="A20" s="28">
        <v>25</v>
      </c>
      <c r="B20" s="33">
        <f>Октябрь!D20</f>
        <v>0</v>
      </c>
      <c r="C20" s="34">
        <f>Ноябрь!D20</f>
        <v>0</v>
      </c>
      <c r="D20" s="48"/>
      <c r="E20" s="34">
        <f t="shared" si="0"/>
        <v>0</v>
      </c>
      <c r="F20" s="27"/>
      <c r="G20" s="49"/>
      <c r="H20" s="51"/>
    </row>
    <row r="21" spans="1:8" x14ac:dyDescent="0.2">
      <c r="A21" s="25">
        <v>26</v>
      </c>
      <c r="B21" s="33">
        <f>Октябрь!D21</f>
        <v>2329</v>
      </c>
      <c r="C21" s="34">
        <f>Ноябрь!D21</f>
        <v>2374</v>
      </c>
      <c r="D21" s="48">
        <v>2374</v>
      </c>
      <c r="E21" s="34">
        <f t="shared" si="0"/>
        <v>0</v>
      </c>
      <c r="F21" s="27"/>
      <c r="G21" s="49"/>
      <c r="H21" s="51"/>
    </row>
    <row r="22" spans="1:8" x14ac:dyDescent="0.2">
      <c r="A22" s="28">
        <v>27</v>
      </c>
      <c r="B22" s="33">
        <f>Октябрь!D22</f>
        <v>0</v>
      </c>
      <c r="C22" s="34">
        <f>Ноябрь!D22</f>
        <v>0</v>
      </c>
      <c r="D22" s="48"/>
      <c r="E22" s="34">
        <f t="shared" si="0"/>
        <v>0</v>
      </c>
      <c r="F22" s="27"/>
      <c r="G22" s="49"/>
      <c r="H22" s="51"/>
    </row>
    <row r="23" spans="1:8" x14ac:dyDescent="0.2">
      <c r="A23" s="25">
        <v>28.29</v>
      </c>
      <c r="B23" s="33">
        <f>Октябрь!D23</f>
        <v>38587</v>
      </c>
      <c r="C23" s="34">
        <f>Ноябрь!D23</f>
        <v>38591</v>
      </c>
      <c r="D23" s="48">
        <v>38596</v>
      </c>
      <c r="E23" s="34">
        <f t="shared" si="0"/>
        <v>5</v>
      </c>
      <c r="F23" s="27"/>
      <c r="G23" s="49"/>
      <c r="H23" s="51"/>
    </row>
    <row r="24" spans="1:8" x14ac:dyDescent="0.2">
      <c r="A24" s="25">
        <v>30</v>
      </c>
      <c r="B24" s="33">
        <f>Октябрь!D24</f>
        <v>2967</v>
      </c>
      <c r="C24" s="34">
        <f>Ноябрь!D24</f>
        <v>2969</v>
      </c>
      <c r="D24" s="48">
        <v>2969</v>
      </c>
      <c r="E24" s="34">
        <f t="shared" si="0"/>
        <v>0</v>
      </c>
      <c r="F24" s="27"/>
      <c r="G24" s="49"/>
      <c r="H24" s="51"/>
    </row>
    <row r="25" spans="1:8" x14ac:dyDescent="0.2">
      <c r="A25" s="25">
        <v>31</v>
      </c>
      <c r="B25" s="33">
        <f>Октябрь!D25</f>
        <v>93</v>
      </c>
      <c r="C25" s="34">
        <f>Ноябрь!D25</f>
        <v>93</v>
      </c>
      <c r="D25" s="48">
        <v>93</v>
      </c>
      <c r="E25" s="34">
        <f t="shared" si="0"/>
        <v>0</v>
      </c>
      <c r="F25" s="27"/>
      <c r="G25" s="49"/>
      <c r="H25" s="51"/>
    </row>
    <row r="26" spans="1:8" x14ac:dyDescent="0.2">
      <c r="A26" s="25">
        <v>32</v>
      </c>
      <c r="B26" s="33">
        <f>Октябрь!D26</f>
        <v>5463</v>
      </c>
      <c r="C26" s="34">
        <f>Ноябрь!D26</f>
        <v>5484</v>
      </c>
      <c r="D26" s="48">
        <v>5484</v>
      </c>
      <c r="E26" s="34">
        <f t="shared" si="0"/>
        <v>0</v>
      </c>
      <c r="F26" s="27"/>
      <c r="G26" s="49"/>
      <c r="H26" s="51"/>
    </row>
    <row r="27" spans="1:8" x14ac:dyDescent="0.2">
      <c r="A27" s="28">
        <v>33</v>
      </c>
      <c r="B27" s="33">
        <f>Октябрь!D27</f>
        <v>0</v>
      </c>
      <c r="C27" s="34">
        <f>Ноябрь!D27</f>
        <v>0</v>
      </c>
      <c r="D27" s="48"/>
      <c r="E27" s="34">
        <f t="shared" si="0"/>
        <v>0</v>
      </c>
      <c r="F27" s="27"/>
      <c r="G27" s="49"/>
      <c r="H27" s="51"/>
    </row>
    <row r="28" spans="1:8" x14ac:dyDescent="0.2">
      <c r="A28" s="25">
        <v>34</v>
      </c>
      <c r="B28" s="33">
        <f>Октябрь!D28</f>
        <v>3314</v>
      </c>
      <c r="C28" s="34">
        <f>Ноябрь!D28</f>
        <v>3415</v>
      </c>
      <c r="D28" s="48">
        <v>3449</v>
      </c>
      <c r="E28" s="34">
        <f t="shared" si="0"/>
        <v>34</v>
      </c>
      <c r="F28" s="27"/>
      <c r="G28" s="49"/>
      <c r="H28" s="51"/>
    </row>
    <row r="29" spans="1:8" x14ac:dyDescent="0.2">
      <c r="A29" s="28">
        <v>35</v>
      </c>
      <c r="B29" s="33">
        <f>Октябрь!D29</f>
        <v>0</v>
      </c>
      <c r="C29" s="34">
        <f>Ноябрь!D29</f>
        <v>0</v>
      </c>
      <c r="D29" s="48"/>
      <c r="E29" s="34">
        <f t="shared" si="0"/>
        <v>0</v>
      </c>
      <c r="F29" s="27"/>
      <c r="G29" s="49"/>
      <c r="H29" s="51"/>
    </row>
    <row r="30" spans="1:8" x14ac:dyDescent="0.2">
      <c r="A30" s="25">
        <v>36</v>
      </c>
      <c r="B30" s="33">
        <f>Октябрь!D30</f>
        <v>4414</v>
      </c>
      <c r="C30" s="34">
        <f>Ноябрь!D30</f>
        <v>4414</v>
      </c>
      <c r="D30" s="48">
        <v>4414</v>
      </c>
      <c r="E30" s="34">
        <f t="shared" si="0"/>
        <v>0</v>
      </c>
      <c r="F30" s="27"/>
      <c r="G30" s="49"/>
      <c r="H30" s="51"/>
    </row>
    <row r="31" spans="1:8" x14ac:dyDescent="0.2">
      <c r="A31" s="25">
        <v>37</v>
      </c>
      <c r="B31" s="33">
        <f>Октябрь!D31</f>
        <v>15779</v>
      </c>
      <c r="C31" s="34">
        <f>Ноябрь!D31</f>
        <v>16097</v>
      </c>
      <c r="D31" s="48">
        <v>16667</v>
      </c>
      <c r="E31" s="34">
        <f t="shared" si="0"/>
        <v>570</v>
      </c>
      <c r="F31" s="27"/>
      <c r="G31" s="49"/>
      <c r="H31" s="51"/>
    </row>
    <row r="32" spans="1:8" x14ac:dyDescent="0.2">
      <c r="A32" s="25">
        <v>38</v>
      </c>
      <c r="B32" s="33">
        <f>Октябрь!D32</f>
        <v>906</v>
      </c>
      <c r="C32" s="34">
        <f>Ноябрь!D32</f>
        <v>913</v>
      </c>
      <c r="D32" s="48">
        <v>914</v>
      </c>
      <c r="E32" s="34">
        <f t="shared" si="0"/>
        <v>1</v>
      </c>
      <c r="F32" s="27"/>
      <c r="G32" s="49"/>
      <c r="H32" s="51"/>
    </row>
    <row r="33" spans="1:8" x14ac:dyDescent="0.2">
      <c r="A33" s="72">
        <v>39.4</v>
      </c>
      <c r="B33" s="33">
        <f>Октябрь!D33</f>
        <v>60697</v>
      </c>
      <c r="C33" s="34">
        <f>Ноябрь!D33</f>
        <v>61887</v>
      </c>
      <c r="D33" s="48">
        <v>63105</v>
      </c>
      <c r="E33" s="34">
        <f t="shared" si="0"/>
        <v>1218</v>
      </c>
      <c r="F33" s="34"/>
      <c r="G33" s="50"/>
      <c r="H33" s="51"/>
    </row>
    <row r="34" spans="1:8" x14ac:dyDescent="0.2">
      <c r="A34" s="35" t="s">
        <v>8</v>
      </c>
      <c r="B34" s="33">
        <f>Октябрь!D34</f>
        <v>22739</v>
      </c>
      <c r="C34" s="34">
        <f>Ноябрь!D34</f>
        <v>23123</v>
      </c>
      <c r="D34" s="48">
        <v>23583</v>
      </c>
      <c r="E34" s="34">
        <f t="shared" si="0"/>
        <v>460</v>
      </c>
      <c r="F34" s="52"/>
      <c r="G34" s="53"/>
      <c r="H34" s="54"/>
    </row>
    <row r="35" spans="1:8" x14ac:dyDescent="0.2">
      <c r="A35" s="25">
        <v>44</v>
      </c>
      <c r="B35" s="33">
        <f>Октябрь!D35</f>
        <v>1547</v>
      </c>
      <c r="C35" s="34">
        <f>Ноябрь!D35</f>
        <v>1547</v>
      </c>
      <c r="D35" s="48">
        <v>1547</v>
      </c>
      <c r="E35" s="34">
        <f t="shared" si="0"/>
        <v>0</v>
      </c>
      <c r="F35" s="27"/>
      <c r="G35" s="49"/>
      <c r="H35" s="90"/>
    </row>
    <row r="36" spans="1:8" x14ac:dyDescent="0.2">
      <c r="A36" s="25">
        <v>45</v>
      </c>
      <c r="B36" s="33">
        <f>Октябрь!D36</f>
        <v>2014</v>
      </c>
      <c r="C36" s="34">
        <f>Ноябрь!D36</f>
        <v>2014</v>
      </c>
      <c r="D36" s="48">
        <v>2014</v>
      </c>
      <c r="E36" s="34">
        <f t="shared" si="0"/>
        <v>0</v>
      </c>
      <c r="F36" s="27"/>
      <c r="G36" s="49"/>
      <c r="H36" s="51"/>
    </row>
    <row r="37" spans="1:8" x14ac:dyDescent="0.2">
      <c r="A37" s="25">
        <v>46</v>
      </c>
      <c r="B37" s="33">
        <f>Октябрь!D37</f>
        <v>6452</v>
      </c>
      <c r="C37" s="34">
        <f>Ноябрь!D37</f>
        <v>6452</v>
      </c>
      <c r="D37" s="48">
        <v>6452</v>
      </c>
      <c r="E37" s="34">
        <f t="shared" si="0"/>
        <v>0</v>
      </c>
      <c r="F37" s="27"/>
      <c r="G37" s="49"/>
      <c r="H37" s="51"/>
    </row>
    <row r="38" spans="1:8" x14ac:dyDescent="0.2">
      <c r="A38" s="35" t="s">
        <v>9</v>
      </c>
      <c r="B38" s="33">
        <f>Октябрь!D38</f>
        <v>31891</v>
      </c>
      <c r="C38" s="34">
        <f>Ноябрь!D38</f>
        <v>32059</v>
      </c>
      <c r="D38" s="48">
        <v>32371</v>
      </c>
      <c r="E38" s="34">
        <f t="shared" si="0"/>
        <v>312</v>
      </c>
      <c r="F38" s="27"/>
      <c r="G38" s="49"/>
      <c r="H38" s="51"/>
    </row>
    <row r="39" spans="1:8" x14ac:dyDescent="0.2">
      <c r="A39" s="25">
        <v>50.51</v>
      </c>
      <c r="B39" s="33">
        <f>Октябрь!D39</f>
        <v>7338</v>
      </c>
      <c r="C39" s="34">
        <f>Ноябрь!D39</f>
        <v>7626</v>
      </c>
      <c r="D39" s="48">
        <v>7763</v>
      </c>
      <c r="E39" s="34">
        <f t="shared" si="0"/>
        <v>137</v>
      </c>
      <c r="F39" s="27"/>
      <c r="G39" s="49"/>
      <c r="H39" s="51"/>
    </row>
    <row r="40" spans="1:8" x14ac:dyDescent="0.2">
      <c r="A40" s="126">
        <v>52</v>
      </c>
      <c r="B40" s="33">
        <f>Октябрь!D40</f>
        <v>11185</v>
      </c>
      <c r="C40" s="34">
        <f>Ноябрь!D40</f>
        <v>11756</v>
      </c>
      <c r="D40" s="48">
        <v>12268</v>
      </c>
      <c r="E40" s="34">
        <f t="shared" si="0"/>
        <v>512</v>
      </c>
      <c r="F40" s="34"/>
      <c r="G40" s="50"/>
      <c r="H40" s="51"/>
    </row>
    <row r="41" spans="1:8" x14ac:dyDescent="0.2">
      <c r="A41" s="78" t="s">
        <v>7</v>
      </c>
      <c r="B41" s="33">
        <f>Октябрь!D41</f>
        <v>2070</v>
      </c>
      <c r="C41" s="34">
        <f>Ноябрь!D41</f>
        <v>2070</v>
      </c>
      <c r="D41" s="48">
        <v>2070</v>
      </c>
      <c r="E41" s="34">
        <f t="shared" si="0"/>
        <v>0</v>
      </c>
      <c r="F41" s="34"/>
      <c r="G41" s="50"/>
      <c r="H41" s="51"/>
    </row>
    <row r="42" spans="1:8" x14ac:dyDescent="0.2">
      <c r="A42" s="25">
        <v>57</v>
      </c>
      <c r="B42" s="33">
        <f>Октябрь!D42</f>
        <v>3</v>
      </c>
      <c r="C42" s="34">
        <f>Ноябрь!D42</f>
        <v>3</v>
      </c>
      <c r="D42" s="48">
        <v>3</v>
      </c>
      <c r="E42" s="34">
        <f t="shared" si="0"/>
        <v>0</v>
      </c>
      <c r="F42" s="27"/>
      <c r="G42" s="49"/>
      <c r="H42" s="51"/>
    </row>
    <row r="43" spans="1:8" x14ac:dyDescent="0.2">
      <c r="A43" s="73">
        <v>58</v>
      </c>
      <c r="B43" s="33">
        <f>Октябрь!D43</f>
        <v>10</v>
      </c>
      <c r="C43" s="34">
        <f>Ноябрь!D43</f>
        <v>10</v>
      </c>
      <c r="D43" s="48">
        <v>10</v>
      </c>
      <c r="E43" s="34">
        <f t="shared" si="0"/>
        <v>0</v>
      </c>
      <c r="F43" s="27"/>
      <c r="G43" s="49"/>
      <c r="H43" s="51"/>
    </row>
    <row r="44" spans="1:8" x14ac:dyDescent="0.2">
      <c r="A44" s="28">
        <v>59</v>
      </c>
      <c r="B44" s="33">
        <f>Октябрь!D44</f>
        <v>0</v>
      </c>
      <c r="C44" s="34">
        <f>Ноябрь!D44</f>
        <v>0</v>
      </c>
      <c r="D44" s="48"/>
      <c r="E44" s="34">
        <f t="shared" si="0"/>
        <v>0</v>
      </c>
      <c r="F44" s="27"/>
      <c r="G44" s="49"/>
      <c r="H44" s="51"/>
    </row>
    <row r="45" spans="1:8" x14ac:dyDescent="0.2">
      <c r="A45" s="25">
        <v>60.61</v>
      </c>
      <c r="B45" s="33">
        <f>Октябрь!D45</f>
        <v>7136</v>
      </c>
      <c r="C45" s="34">
        <f>Ноябрь!D45</f>
        <v>7137</v>
      </c>
      <c r="D45" s="48">
        <v>7137</v>
      </c>
      <c r="E45" s="34">
        <f t="shared" si="0"/>
        <v>0</v>
      </c>
      <c r="F45" s="27"/>
      <c r="G45" s="49"/>
      <c r="H45" s="51"/>
    </row>
    <row r="46" spans="1:8" x14ac:dyDescent="0.2">
      <c r="A46" s="25">
        <v>62</v>
      </c>
      <c r="B46" s="33">
        <f>Октябрь!D46</f>
        <v>8798</v>
      </c>
      <c r="C46" s="34">
        <f>Ноябрь!D46</f>
        <v>8843</v>
      </c>
      <c r="D46" s="48">
        <v>8843</v>
      </c>
      <c r="E46" s="34">
        <f t="shared" si="0"/>
        <v>0</v>
      </c>
      <c r="F46" s="27"/>
      <c r="G46" s="49"/>
      <c r="H46" s="51"/>
    </row>
    <row r="47" spans="1:8" x14ac:dyDescent="0.2">
      <c r="A47" s="28">
        <v>63</v>
      </c>
      <c r="B47" s="33">
        <f>Октябрь!D47</f>
        <v>0</v>
      </c>
      <c r="C47" s="34">
        <f>Ноябрь!D47</f>
        <v>0</v>
      </c>
      <c r="D47" s="48"/>
      <c r="E47" s="34">
        <f t="shared" si="0"/>
        <v>0</v>
      </c>
      <c r="F47" s="27"/>
      <c r="G47" s="49"/>
      <c r="H47" s="51"/>
    </row>
    <row r="48" spans="1:8" x14ac:dyDescent="0.2">
      <c r="A48" s="28">
        <v>64</v>
      </c>
      <c r="B48" s="33">
        <f>Октябрь!D48</f>
        <v>0</v>
      </c>
      <c r="C48" s="34">
        <f>Ноябрь!D48</f>
        <v>0</v>
      </c>
      <c r="D48" s="48"/>
      <c r="E48" s="34">
        <f t="shared" si="0"/>
        <v>0</v>
      </c>
      <c r="F48" s="27"/>
      <c r="G48" s="49"/>
      <c r="H48" s="51"/>
    </row>
    <row r="49" spans="1:8" x14ac:dyDescent="0.2">
      <c r="A49" s="28">
        <v>65</v>
      </c>
      <c r="B49" s="33">
        <f>Октябрь!D49</f>
        <v>0</v>
      </c>
      <c r="C49" s="34">
        <f>Ноябрь!D49</f>
        <v>0</v>
      </c>
      <c r="D49" s="48"/>
      <c r="E49" s="34">
        <f t="shared" si="0"/>
        <v>0</v>
      </c>
      <c r="F49" s="27"/>
      <c r="G49" s="49"/>
      <c r="H49" s="51"/>
    </row>
    <row r="50" spans="1:8" x14ac:dyDescent="0.2">
      <c r="A50" s="25">
        <v>66</v>
      </c>
      <c r="B50" s="33">
        <f>Октябрь!D50</f>
        <v>6613</v>
      </c>
      <c r="C50" s="34">
        <f>Ноябрь!D50</f>
        <v>6712</v>
      </c>
      <c r="D50" s="48">
        <v>6717</v>
      </c>
      <c r="E50" s="34">
        <f t="shared" si="0"/>
        <v>5</v>
      </c>
      <c r="F50" s="27"/>
      <c r="G50" s="49"/>
      <c r="H50" s="51"/>
    </row>
    <row r="51" spans="1:8" x14ac:dyDescent="0.2">
      <c r="A51" s="25">
        <v>67</v>
      </c>
      <c r="B51" s="33">
        <f>Октябрь!D51</f>
        <v>1560</v>
      </c>
      <c r="C51" s="34">
        <f>Ноябрь!D51</f>
        <v>1560</v>
      </c>
      <c r="D51" s="48">
        <v>1560</v>
      </c>
      <c r="E51" s="34">
        <f t="shared" si="0"/>
        <v>0</v>
      </c>
      <c r="F51" s="27"/>
      <c r="G51" s="49"/>
      <c r="H51" s="51"/>
    </row>
    <row r="52" spans="1:8" x14ac:dyDescent="0.2">
      <c r="A52" s="25">
        <v>68</v>
      </c>
      <c r="B52" s="33">
        <f>Октябрь!D52</f>
        <v>9317</v>
      </c>
      <c r="C52" s="34">
        <f>Ноябрь!D52</f>
        <v>9333</v>
      </c>
      <c r="D52" s="48">
        <v>9339</v>
      </c>
      <c r="E52" s="34">
        <f t="shared" si="0"/>
        <v>6</v>
      </c>
      <c r="F52" s="27"/>
      <c r="G52" s="49"/>
      <c r="H52" s="51"/>
    </row>
    <row r="53" spans="1:8" x14ac:dyDescent="0.2">
      <c r="A53" s="25">
        <v>69</v>
      </c>
      <c r="B53" s="33">
        <f>Октябрь!D53</f>
        <v>3699</v>
      </c>
      <c r="C53" s="34">
        <f>Ноябрь!D53</f>
        <v>3699</v>
      </c>
      <c r="D53" s="48">
        <v>3706</v>
      </c>
      <c r="E53" s="34">
        <f t="shared" si="0"/>
        <v>7</v>
      </c>
      <c r="F53" s="27"/>
      <c r="G53" s="49"/>
      <c r="H53" s="51"/>
    </row>
    <row r="54" spans="1:8" x14ac:dyDescent="0.2">
      <c r="A54" s="35" t="s">
        <v>15</v>
      </c>
      <c r="B54" s="33">
        <f>Октябрь!D54</f>
        <v>64288</v>
      </c>
      <c r="C54" s="34">
        <f>Ноябрь!D54</f>
        <v>64320</v>
      </c>
      <c r="D54" s="48">
        <v>64380</v>
      </c>
      <c r="E54" s="34">
        <f t="shared" si="0"/>
        <v>60</v>
      </c>
      <c r="F54" s="27"/>
      <c r="G54" s="49"/>
      <c r="H54" s="51"/>
    </row>
    <row r="55" spans="1:8" x14ac:dyDescent="0.2">
      <c r="A55" s="35" t="s">
        <v>16</v>
      </c>
      <c r="B55" s="33">
        <f>Октябрь!D55</f>
        <v>79</v>
      </c>
      <c r="C55" s="34">
        <f>Ноябрь!D55</f>
        <v>79</v>
      </c>
      <c r="D55" s="48">
        <v>79</v>
      </c>
      <c r="E55" s="34">
        <f t="shared" si="0"/>
        <v>0</v>
      </c>
      <c r="F55" s="27"/>
      <c r="G55" s="49"/>
      <c r="H55" s="51"/>
    </row>
    <row r="56" spans="1:8" x14ac:dyDescent="0.2">
      <c r="A56" s="25">
        <v>70</v>
      </c>
      <c r="B56" s="33">
        <f>Октябрь!D56</f>
        <v>14545</v>
      </c>
      <c r="C56" s="34">
        <f>Ноябрь!D56</f>
        <v>14627</v>
      </c>
      <c r="D56" s="48">
        <v>14627</v>
      </c>
      <c r="E56" s="34">
        <f t="shared" si="0"/>
        <v>0</v>
      </c>
      <c r="F56" s="27"/>
      <c r="G56" s="49"/>
      <c r="H56" s="51"/>
    </row>
    <row r="57" spans="1:8" x14ac:dyDescent="0.2">
      <c r="A57" s="25">
        <v>71</v>
      </c>
      <c r="B57" s="33">
        <f>Октябрь!D57</f>
        <v>584</v>
      </c>
      <c r="C57" s="34">
        <f>Ноябрь!D57</f>
        <v>585</v>
      </c>
      <c r="D57" s="48">
        <v>585</v>
      </c>
      <c r="E57" s="34">
        <f t="shared" si="0"/>
        <v>0</v>
      </c>
      <c r="F57" s="27"/>
      <c r="G57" s="49"/>
      <c r="H57" s="51"/>
    </row>
    <row r="58" spans="1:8" x14ac:dyDescent="0.2">
      <c r="A58" s="25">
        <v>72</v>
      </c>
      <c r="B58" s="33">
        <f>Октябрь!D58</f>
        <v>306</v>
      </c>
      <c r="C58" s="34">
        <f>Ноябрь!D58</f>
        <v>311</v>
      </c>
      <c r="D58" s="48">
        <v>311</v>
      </c>
      <c r="E58" s="34">
        <f t="shared" si="0"/>
        <v>0</v>
      </c>
      <c r="F58" s="27"/>
      <c r="G58" s="49"/>
      <c r="H58" s="51"/>
    </row>
    <row r="59" spans="1:8" x14ac:dyDescent="0.2">
      <c r="A59" s="25">
        <v>73</v>
      </c>
      <c r="B59" s="33">
        <f>Октябрь!D59</f>
        <v>7380</v>
      </c>
      <c r="C59" s="34">
        <f>Ноябрь!D59</f>
        <v>7973</v>
      </c>
      <c r="D59" s="48">
        <v>7973</v>
      </c>
      <c r="E59" s="34">
        <f t="shared" si="0"/>
        <v>0</v>
      </c>
      <c r="F59" s="27"/>
      <c r="G59" s="49"/>
      <c r="H59" s="51"/>
    </row>
    <row r="60" spans="1:8" x14ac:dyDescent="0.2">
      <c r="A60" s="28">
        <v>74</v>
      </c>
      <c r="B60" s="33">
        <f>Октябрь!D60</f>
        <v>0</v>
      </c>
      <c r="C60" s="34">
        <f>Ноябрь!D60</f>
        <v>0</v>
      </c>
      <c r="D60" s="48"/>
      <c r="E60" s="34">
        <f t="shared" si="0"/>
        <v>0</v>
      </c>
      <c r="F60" s="27"/>
      <c r="G60" s="49"/>
      <c r="H60" s="51"/>
    </row>
    <row r="61" spans="1:8" x14ac:dyDescent="0.2">
      <c r="A61" s="28">
        <v>75</v>
      </c>
      <c r="B61" s="33">
        <f>Октябрь!D61</f>
        <v>0</v>
      </c>
      <c r="C61" s="34">
        <f>Ноябрь!D61</f>
        <v>0</v>
      </c>
      <c r="D61" s="48"/>
      <c r="E61" s="34">
        <f t="shared" si="0"/>
        <v>0</v>
      </c>
      <c r="F61" s="27"/>
      <c r="G61" s="49"/>
      <c r="H61" s="51"/>
    </row>
    <row r="62" spans="1:8" x14ac:dyDescent="0.2">
      <c r="A62" s="25">
        <v>76</v>
      </c>
      <c r="B62" s="33">
        <f>Октябрь!D62</f>
        <v>1752</v>
      </c>
      <c r="C62" s="34">
        <f>Ноябрь!D62</f>
        <v>1752</v>
      </c>
      <c r="D62" s="48">
        <v>1752</v>
      </c>
      <c r="E62" s="34">
        <f t="shared" si="0"/>
        <v>0</v>
      </c>
      <c r="F62" s="27"/>
      <c r="G62" s="49"/>
      <c r="H62" s="51"/>
    </row>
    <row r="63" spans="1:8" x14ac:dyDescent="0.2">
      <c r="A63" s="25">
        <v>77</v>
      </c>
      <c r="B63" s="33">
        <f>Октябрь!D63</f>
        <v>44603</v>
      </c>
      <c r="C63" s="34">
        <f>Ноябрь!D63</f>
        <v>45228</v>
      </c>
      <c r="D63" s="48">
        <v>46344</v>
      </c>
      <c r="E63" s="34">
        <f t="shared" si="0"/>
        <v>1116</v>
      </c>
      <c r="F63" s="27"/>
      <c r="G63" s="49"/>
      <c r="H63" s="51"/>
    </row>
    <row r="64" spans="1:8" x14ac:dyDescent="0.2">
      <c r="A64" s="25">
        <v>78</v>
      </c>
      <c r="B64" s="33">
        <f>Октябрь!D64</f>
        <v>35379</v>
      </c>
      <c r="C64" s="34">
        <f>Ноябрь!D64</f>
        <v>35379</v>
      </c>
      <c r="D64" s="48">
        <v>35379</v>
      </c>
      <c r="E64" s="34">
        <f t="shared" si="0"/>
        <v>0</v>
      </c>
      <c r="F64" s="27"/>
      <c r="G64" s="49"/>
      <c r="H64" s="51"/>
    </row>
    <row r="65" spans="1:8" x14ac:dyDescent="0.2">
      <c r="A65" s="126">
        <v>79</v>
      </c>
      <c r="B65" s="33">
        <f>Октябрь!D65</f>
        <v>37959</v>
      </c>
      <c r="C65" s="34">
        <f>Ноябрь!D65</f>
        <v>39726</v>
      </c>
      <c r="D65" s="48">
        <v>41207</v>
      </c>
      <c r="E65" s="34">
        <f t="shared" si="0"/>
        <v>1481</v>
      </c>
      <c r="F65" s="27"/>
      <c r="G65" s="49"/>
      <c r="H65" s="51"/>
    </row>
    <row r="66" spans="1:8" x14ac:dyDescent="0.2">
      <c r="A66" s="28">
        <v>80</v>
      </c>
      <c r="B66" s="33">
        <f>Октябрь!D66</f>
        <v>0</v>
      </c>
      <c r="C66" s="34">
        <f>Ноябрь!D66</f>
        <v>0</v>
      </c>
      <c r="D66" s="48"/>
      <c r="E66" s="34">
        <f t="shared" ref="E66:E129" si="1">D66-C66</f>
        <v>0</v>
      </c>
      <c r="F66" s="27"/>
      <c r="G66" s="49"/>
      <c r="H66" s="51"/>
    </row>
    <row r="67" spans="1:8" x14ac:dyDescent="0.2">
      <c r="A67" s="36">
        <v>81</v>
      </c>
      <c r="B67" s="33">
        <f>Октябрь!D67</f>
        <v>28900</v>
      </c>
      <c r="C67" s="34">
        <f>Ноябрь!D67</f>
        <v>29500</v>
      </c>
      <c r="D67" s="48">
        <v>30740</v>
      </c>
      <c r="E67" s="34">
        <f t="shared" si="1"/>
        <v>1240</v>
      </c>
      <c r="F67" s="34"/>
      <c r="G67" s="50"/>
      <c r="H67" s="51"/>
    </row>
    <row r="68" spans="1:8" x14ac:dyDescent="0.2">
      <c r="A68" s="31">
        <v>82</v>
      </c>
      <c r="B68" s="33">
        <f>Октябрь!D68</f>
        <v>4627</v>
      </c>
      <c r="C68" s="34">
        <f>Ноябрь!D68</f>
        <v>4716</v>
      </c>
      <c r="D68" s="48">
        <v>4744</v>
      </c>
      <c r="E68" s="34">
        <f t="shared" si="1"/>
        <v>28</v>
      </c>
      <c r="F68" s="34"/>
      <c r="G68" s="50"/>
      <c r="H68" s="51"/>
    </row>
    <row r="69" spans="1:8" x14ac:dyDescent="0.2">
      <c r="A69" s="28">
        <v>83</v>
      </c>
      <c r="B69" s="33">
        <f>Октябрь!D69</f>
        <v>0</v>
      </c>
      <c r="C69" s="34">
        <f>Ноябрь!D69</f>
        <v>0</v>
      </c>
      <c r="D69" s="48"/>
      <c r="E69" s="34">
        <f t="shared" si="1"/>
        <v>0</v>
      </c>
      <c r="F69" s="27"/>
      <c r="G69" s="49"/>
      <c r="H69" s="51"/>
    </row>
    <row r="70" spans="1:8" x14ac:dyDescent="0.2">
      <c r="A70" s="28">
        <v>84</v>
      </c>
      <c r="B70" s="33">
        <f>Октябрь!D70</f>
        <v>0</v>
      </c>
      <c r="C70" s="34">
        <f>Ноябрь!D70</f>
        <v>0</v>
      </c>
      <c r="D70" s="48"/>
      <c r="E70" s="34">
        <f t="shared" si="1"/>
        <v>0</v>
      </c>
      <c r="F70" s="27"/>
      <c r="G70" s="49"/>
      <c r="H70" s="51"/>
    </row>
    <row r="71" spans="1:8" x14ac:dyDescent="0.2">
      <c r="A71" s="28">
        <v>85</v>
      </c>
      <c r="B71" s="33">
        <f>Октябрь!D71</f>
        <v>0</v>
      </c>
      <c r="C71" s="34">
        <f>Ноябрь!D71</f>
        <v>0</v>
      </c>
      <c r="D71" s="48"/>
      <c r="E71" s="34">
        <f t="shared" si="1"/>
        <v>0</v>
      </c>
      <c r="F71" s="27"/>
      <c r="G71" s="49"/>
      <c r="H71" s="51"/>
    </row>
    <row r="72" spans="1:8" x14ac:dyDescent="0.2">
      <c r="A72" s="25">
        <v>86</v>
      </c>
      <c r="B72" s="33">
        <f>Октябрь!D72</f>
        <v>8031</v>
      </c>
      <c r="C72" s="34">
        <f>Ноябрь!D72</f>
        <v>8471</v>
      </c>
      <c r="D72" s="48">
        <v>9315</v>
      </c>
      <c r="E72" s="34">
        <f t="shared" si="1"/>
        <v>844</v>
      </c>
      <c r="F72" s="27"/>
      <c r="G72" s="49"/>
      <c r="H72" s="51"/>
    </row>
    <row r="73" spans="1:8" x14ac:dyDescent="0.2">
      <c r="A73" s="25">
        <v>87</v>
      </c>
      <c r="B73" s="33">
        <f>Октябрь!D73</f>
        <v>10082</v>
      </c>
      <c r="C73" s="34">
        <f>Ноябрь!D73</f>
        <v>10108</v>
      </c>
      <c r="D73" s="48">
        <v>10109</v>
      </c>
      <c r="E73" s="34">
        <f t="shared" si="1"/>
        <v>1</v>
      </c>
      <c r="F73" s="27"/>
      <c r="G73" s="49"/>
      <c r="H73" s="51"/>
    </row>
    <row r="74" spans="1:8" x14ac:dyDescent="0.2">
      <c r="A74" s="25">
        <v>88.89</v>
      </c>
      <c r="B74" s="33">
        <f>Октябрь!D74</f>
        <v>7695</v>
      </c>
      <c r="C74" s="34">
        <f>Ноябрь!D74</f>
        <v>7695</v>
      </c>
      <c r="D74" s="48">
        <v>7695</v>
      </c>
      <c r="E74" s="34">
        <f t="shared" si="1"/>
        <v>0</v>
      </c>
      <c r="F74" s="27"/>
      <c r="G74" s="49"/>
      <c r="H74" s="51"/>
    </row>
    <row r="75" spans="1:8" x14ac:dyDescent="0.2">
      <c r="A75" s="25">
        <v>90</v>
      </c>
      <c r="B75" s="33">
        <f>Октябрь!D75</f>
        <v>12278</v>
      </c>
      <c r="C75" s="34">
        <f>Ноябрь!D75</f>
        <v>12278</v>
      </c>
      <c r="D75" s="48">
        <v>12278</v>
      </c>
      <c r="E75" s="34">
        <f t="shared" si="1"/>
        <v>0</v>
      </c>
      <c r="F75" s="27"/>
      <c r="G75" s="49"/>
      <c r="H75" s="51"/>
    </row>
    <row r="76" spans="1:8" x14ac:dyDescent="0.2">
      <c r="A76" s="25">
        <v>91</v>
      </c>
      <c r="B76" s="33">
        <f>Октябрь!D76</f>
        <v>6401</v>
      </c>
      <c r="C76" s="34">
        <f>Ноябрь!D76</f>
        <v>6401</v>
      </c>
      <c r="D76" s="48">
        <v>6401</v>
      </c>
      <c r="E76" s="34">
        <f t="shared" si="1"/>
        <v>0</v>
      </c>
      <c r="F76" s="27"/>
      <c r="G76" s="49"/>
      <c r="H76" s="51"/>
    </row>
    <row r="77" spans="1:8" x14ac:dyDescent="0.2">
      <c r="A77" s="28">
        <v>92</v>
      </c>
      <c r="B77" s="33">
        <f>Октябрь!D77</f>
        <v>0</v>
      </c>
      <c r="C77" s="34">
        <f>Ноябрь!D77</f>
        <v>0</v>
      </c>
      <c r="D77" s="48"/>
      <c r="E77" s="34">
        <f t="shared" si="1"/>
        <v>0</v>
      </c>
      <c r="F77" s="27"/>
      <c r="G77" s="49"/>
      <c r="H77" s="51"/>
    </row>
    <row r="78" spans="1:8" x14ac:dyDescent="0.2">
      <c r="A78" s="28">
        <v>93</v>
      </c>
      <c r="B78" s="33">
        <f>Октябрь!D78</f>
        <v>0</v>
      </c>
      <c r="C78" s="34">
        <f>Ноябрь!D78</f>
        <v>0</v>
      </c>
      <c r="D78" s="48"/>
      <c r="E78" s="34">
        <f t="shared" si="1"/>
        <v>0</v>
      </c>
      <c r="F78" s="27"/>
      <c r="G78" s="49"/>
      <c r="H78" s="51"/>
    </row>
    <row r="79" spans="1:8" x14ac:dyDescent="0.2">
      <c r="A79" s="28">
        <v>94</v>
      </c>
      <c r="B79" s="33">
        <f>Октябрь!D79</f>
        <v>0</v>
      </c>
      <c r="C79" s="34">
        <f>Ноябрь!D79</f>
        <v>0</v>
      </c>
      <c r="D79" s="48"/>
      <c r="E79" s="34">
        <f t="shared" si="1"/>
        <v>0</v>
      </c>
      <c r="F79" s="27"/>
      <c r="G79" s="49"/>
      <c r="H79" s="51"/>
    </row>
    <row r="80" spans="1:8" x14ac:dyDescent="0.2">
      <c r="A80" s="28">
        <v>95</v>
      </c>
      <c r="B80" s="33">
        <f>Октябрь!D80</f>
        <v>0</v>
      </c>
      <c r="C80" s="34">
        <f>Ноябрь!D80</f>
        <v>0</v>
      </c>
      <c r="D80" s="48"/>
      <c r="E80" s="34">
        <f t="shared" si="1"/>
        <v>0</v>
      </c>
      <c r="F80" s="27"/>
      <c r="G80" s="49"/>
      <c r="H80" s="51"/>
    </row>
    <row r="81" spans="1:8" x14ac:dyDescent="0.2">
      <c r="A81" s="28">
        <v>96</v>
      </c>
      <c r="B81" s="33">
        <f>Октябрь!D81</f>
        <v>0</v>
      </c>
      <c r="C81" s="34">
        <f>Ноябрь!D81</f>
        <v>0</v>
      </c>
      <c r="D81" s="48"/>
      <c r="E81" s="34">
        <f t="shared" si="1"/>
        <v>0</v>
      </c>
      <c r="F81" s="27"/>
      <c r="G81" s="49"/>
      <c r="H81" s="51"/>
    </row>
    <row r="82" spans="1:8" x14ac:dyDescent="0.2">
      <c r="A82" s="31">
        <v>97</v>
      </c>
      <c r="B82" s="33">
        <f>Октябрь!D82</f>
        <v>2</v>
      </c>
      <c r="C82" s="34">
        <f>Ноябрь!D82</f>
        <v>2</v>
      </c>
      <c r="D82" s="48">
        <v>2</v>
      </c>
      <c r="E82" s="34">
        <f t="shared" si="1"/>
        <v>0</v>
      </c>
      <c r="F82" s="34"/>
      <c r="G82" s="50"/>
      <c r="H82" s="51"/>
    </row>
    <row r="83" spans="1:8" x14ac:dyDescent="0.2">
      <c r="A83" s="28">
        <v>98</v>
      </c>
      <c r="B83" s="33">
        <f>Октябрь!D83</f>
        <v>0</v>
      </c>
      <c r="C83" s="34">
        <f>Ноябрь!D83</f>
        <v>0</v>
      </c>
      <c r="D83" s="48"/>
      <c r="E83" s="34">
        <f t="shared" si="1"/>
        <v>0</v>
      </c>
      <c r="F83" s="27"/>
      <c r="G83" s="49"/>
      <c r="H83" s="51"/>
    </row>
    <row r="84" spans="1:8" x14ac:dyDescent="0.2">
      <c r="A84" s="25">
        <v>99</v>
      </c>
      <c r="B84" s="33">
        <f>Октябрь!D84</f>
        <v>10912</v>
      </c>
      <c r="C84" s="34">
        <f>Ноябрь!D84</f>
        <v>11152</v>
      </c>
      <c r="D84" s="48">
        <v>11239</v>
      </c>
      <c r="E84" s="34">
        <f t="shared" si="1"/>
        <v>87</v>
      </c>
      <c r="F84" s="27"/>
      <c r="G84" s="49"/>
      <c r="H84" s="51"/>
    </row>
    <row r="85" spans="1:8" x14ac:dyDescent="0.2">
      <c r="A85" s="28">
        <v>100</v>
      </c>
      <c r="B85" s="33">
        <f>Октябрь!D85</f>
        <v>0</v>
      </c>
      <c r="C85" s="34">
        <f>Ноябрь!D85</f>
        <v>0</v>
      </c>
      <c r="D85" s="48"/>
      <c r="E85" s="34">
        <f t="shared" si="1"/>
        <v>0</v>
      </c>
      <c r="F85" s="27"/>
      <c r="G85" s="49"/>
      <c r="H85" s="51"/>
    </row>
    <row r="86" spans="1:8" x14ac:dyDescent="0.2">
      <c r="A86" s="25">
        <v>101.102</v>
      </c>
      <c r="B86" s="33">
        <f>Октябрь!D86</f>
        <v>27160</v>
      </c>
      <c r="C86" s="34">
        <f>Ноябрь!D86</f>
        <v>27961</v>
      </c>
      <c r="D86" s="48">
        <v>29126</v>
      </c>
      <c r="E86" s="34">
        <f t="shared" si="1"/>
        <v>1165</v>
      </c>
      <c r="F86" s="27"/>
      <c r="G86" s="49"/>
      <c r="H86" s="51"/>
    </row>
    <row r="87" spans="1:8" x14ac:dyDescent="0.2">
      <c r="A87" s="25">
        <v>103</v>
      </c>
      <c r="B87" s="33">
        <f>Октябрь!D87</f>
        <v>1338</v>
      </c>
      <c r="C87" s="34">
        <f>Ноябрь!D87</f>
        <v>1338</v>
      </c>
      <c r="D87" s="48">
        <v>1338</v>
      </c>
      <c r="E87" s="34">
        <f t="shared" si="1"/>
        <v>0</v>
      </c>
      <c r="F87" s="27"/>
      <c r="G87" s="49"/>
      <c r="H87" s="51"/>
    </row>
    <row r="88" spans="1:8" x14ac:dyDescent="0.2">
      <c r="A88" s="25">
        <v>104</v>
      </c>
      <c r="B88" s="33">
        <f>Октябрь!D88</f>
        <v>173</v>
      </c>
      <c r="C88" s="34">
        <f>Ноябрь!D88</f>
        <v>177</v>
      </c>
      <c r="D88" s="48">
        <v>177</v>
      </c>
      <c r="E88" s="34">
        <f t="shared" si="1"/>
        <v>0</v>
      </c>
      <c r="F88" s="27"/>
      <c r="G88" s="49"/>
      <c r="H88" s="51"/>
    </row>
    <row r="89" spans="1:8" x14ac:dyDescent="0.2">
      <c r="A89" s="28">
        <v>105</v>
      </c>
      <c r="B89" s="33">
        <f>Октябрь!D89</f>
        <v>0</v>
      </c>
      <c r="C89" s="34">
        <f>Ноябрь!D89</f>
        <v>0</v>
      </c>
      <c r="D89" s="48"/>
      <c r="E89" s="34">
        <f t="shared" si="1"/>
        <v>0</v>
      </c>
      <c r="F89" s="27"/>
      <c r="G89" s="49"/>
      <c r="H89" s="51"/>
    </row>
    <row r="90" spans="1:8" x14ac:dyDescent="0.2">
      <c r="A90" s="36">
        <v>106</v>
      </c>
      <c r="B90" s="33">
        <f>Октябрь!D90</f>
        <v>0</v>
      </c>
      <c r="C90" s="34">
        <f>Ноябрь!D90</f>
        <v>0</v>
      </c>
      <c r="D90" s="48"/>
      <c r="E90" s="34">
        <f t="shared" si="1"/>
        <v>0</v>
      </c>
      <c r="F90" s="34"/>
      <c r="G90" s="50"/>
      <c r="H90" s="51"/>
    </row>
    <row r="91" spans="1:8" x14ac:dyDescent="0.2">
      <c r="A91" s="25">
        <v>107.108</v>
      </c>
      <c r="B91" s="33">
        <f>Октябрь!D91</f>
        <v>67</v>
      </c>
      <c r="C91" s="34">
        <f>Ноябрь!D91</f>
        <v>67</v>
      </c>
      <c r="D91" s="48">
        <v>67</v>
      </c>
      <c r="E91" s="34">
        <f t="shared" si="1"/>
        <v>0</v>
      </c>
      <c r="F91" s="27"/>
      <c r="G91" s="49"/>
      <c r="H91" s="51"/>
    </row>
    <row r="92" spans="1:8" x14ac:dyDescent="0.2">
      <c r="A92" s="25">
        <v>109</v>
      </c>
      <c r="B92" s="33">
        <f>Октябрь!D92</f>
        <v>8269</v>
      </c>
      <c r="C92" s="34">
        <f>Ноябрь!D92</f>
        <v>8336</v>
      </c>
      <c r="D92" s="48">
        <v>8338</v>
      </c>
      <c r="E92" s="34">
        <f t="shared" si="1"/>
        <v>2</v>
      </c>
      <c r="F92" s="27"/>
      <c r="G92" s="49"/>
      <c r="H92" s="51"/>
    </row>
    <row r="93" spans="1:8" x14ac:dyDescent="0.2">
      <c r="A93" s="25">
        <v>110</v>
      </c>
      <c r="B93" s="33">
        <f>Октябрь!D93</f>
        <v>1038</v>
      </c>
      <c r="C93" s="34">
        <f>Ноябрь!D93</f>
        <v>1038</v>
      </c>
      <c r="D93" s="48">
        <v>1038</v>
      </c>
      <c r="E93" s="34">
        <f t="shared" si="1"/>
        <v>0</v>
      </c>
      <c r="F93" s="27"/>
      <c r="G93" s="49"/>
      <c r="H93" s="51"/>
    </row>
    <row r="94" spans="1:8" x14ac:dyDescent="0.2">
      <c r="A94" s="25">
        <v>111</v>
      </c>
      <c r="B94" s="33">
        <f>Октябрь!D94</f>
        <v>4783</v>
      </c>
      <c r="C94" s="34">
        <f>Ноябрь!D94</f>
        <v>4788</v>
      </c>
      <c r="D94" s="48">
        <v>4788</v>
      </c>
      <c r="E94" s="34">
        <f t="shared" si="1"/>
        <v>0</v>
      </c>
      <c r="F94" s="27"/>
      <c r="G94" s="49"/>
      <c r="H94" s="51"/>
    </row>
    <row r="95" spans="1:8" x14ac:dyDescent="0.2">
      <c r="A95" s="25">
        <v>112</v>
      </c>
      <c r="B95" s="33">
        <f>Октябрь!D95</f>
        <v>8420</v>
      </c>
      <c r="C95" s="34">
        <f>Ноябрь!D95</f>
        <v>8430</v>
      </c>
      <c r="D95" s="48">
        <v>8430</v>
      </c>
      <c r="E95" s="34">
        <f t="shared" si="1"/>
        <v>0</v>
      </c>
      <c r="F95" s="27"/>
      <c r="G95" s="49"/>
      <c r="H95" s="51"/>
    </row>
    <row r="96" spans="1:8" x14ac:dyDescent="0.2">
      <c r="A96" s="25">
        <v>113</v>
      </c>
      <c r="B96" s="33">
        <f>Октябрь!D96</f>
        <v>13270</v>
      </c>
      <c r="C96" s="34">
        <f>Ноябрь!D96</f>
        <v>13317</v>
      </c>
      <c r="D96" s="48">
        <v>13317</v>
      </c>
      <c r="E96" s="34">
        <f t="shared" si="1"/>
        <v>0</v>
      </c>
      <c r="F96" s="27"/>
      <c r="G96" s="49"/>
      <c r="H96" s="51"/>
    </row>
    <row r="97" spans="1:8" x14ac:dyDescent="0.2">
      <c r="A97" s="36">
        <v>114</v>
      </c>
      <c r="B97" s="33">
        <f>Октябрь!D97</f>
        <v>0</v>
      </c>
      <c r="C97" s="34">
        <f>Ноябрь!D97</f>
        <v>0</v>
      </c>
      <c r="D97" s="48"/>
      <c r="E97" s="34">
        <f t="shared" si="1"/>
        <v>0</v>
      </c>
      <c r="F97" s="34"/>
      <c r="G97" s="50"/>
      <c r="H97" s="51"/>
    </row>
    <row r="98" spans="1:8" x14ac:dyDescent="0.2">
      <c r="A98" s="31">
        <v>115</v>
      </c>
      <c r="B98" s="33">
        <f>Октябрь!D98</f>
        <v>1646</v>
      </c>
      <c r="C98" s="34">
        <f>Ноябрь!D98</f>
        <v>1646</v>
      </c>
      <c r="D98" s="48">
        <v>1646</v>
      </c>
      <c r="E98" s="34">
        <f t="shared" si="1"/>
        <v>0</v>
      </c>
      <c r="F98" s="34"/>
      <c r="G98" s="50"/>
      <c r="H98" s="51"/>
    </row>
    <row r="99" spans="1:8" x14ac:dyDescent="0.2">
      <c r="A99" s="28">
        <v>116</v>
      </c>
      <c r="B99" s="33">
        <f>Октябрь!D99</f>
        <v>0</v>
      </c>
      <c r="C99" s="34">
        <f>Ноябрь!D99</f>
        <v>0</v>
      </c>
      <c r="D99" s="48"/>
      <c r="E99" s="34">
        <f t="shared" si="1"/>
        <v>0</v>
      </c>
      <c r="F99" s="27"/>
      <c r="G99" s="49"/>
      <c r="H99" s="51"/>
    </row>
    <row r="100" spans="1:8" x14ac:dyDescent="0.2">
      <c r="A100" s="25">
        <v>117</v>
      </c>
      <c r="B100" s="33">
        <f>Октябрь!D100</f>
        <v>113684</v>
      </c>
      <c r="C100" s="34">
        <f>Ноябрь!D100</f>
        <v>114724</v>
      </c>
      <c r="D100" s="48">
        <v>116799</v>
      </c>
      <c r="E100" s="34">
        <f t="shared" si="1"/>
        <v>2075</v>
      </c>
      <c r="F100" s="27"/>
      <c r="G100" s="49"/>
      <c r="H100" s="51"/>
    </row>
    <row r="101" spans="1:8" x14ac:dyDescent="0.2">
      <c r="A101" s="31">
        <v>118</v>
      </c>
      <c r="B101" s="33">
        <f>Октябрь!D101</f>
        <v>1312</v>
      </c>
      <c r="C101" s="34">
        <f>Ноябрь!D101</f>
        <v>1313</v>
      </c>
      <c r="D101" s="48">
        <v>1314</v>
      </c>
      <c r="E101" s="34">
        <f t="shared" si="1"/>
        <v>1</v>
      </c>
      <c r="F101" s="34"/>
      <c r="G101" s="50"/>
      <c r="H101" s="51"/>
    </row>
    <row r="102" spans="1:8" x14ac:dyDescent="0.2">
      <c r="A102" s="129">
        <v>119</v>
      </c>
      <c r="B102" s="33">
        <f>Октябрь!D102</f>
        <v>6</v>
      </c>
      <c r="C102" s="34">
        <f>Ноябрь!D102</f>
        <v>6</v>
      </c>
      <c r="D102" s="48">
        <v>6</v>
      </c>
      <c r="E102" s="34">
        <f t="shared" si="1"/>
        <v>0</v>
      </c>
      <c r="F102" s="27"/>
      <c r="G102" s="49"/>
      <c r="H102" s="51"/>
    </row>
    <row r="103" spans="1:8" x14ac:dyDescent="0.2">
      <c r="A103" s="25">
        <v>120</v>
      </c>
      <c r="B103" s="33">
        <f>Октябрь!D103</f>
        <v>1171</v>
      </c>
      <c r="C103" s="34">
        <f>Ноябрь!D103</f>
        <v>1178</v>
      </c>
      <c r="D103" s="48">
        <v>1178</v>
      </c>
      <c r="E103" s="34">
        <f t="shared" si="1"/>
        <v>0</v>
      </c>
      <c r="F103" s="27"/>
      <c r="G103" s="49"/>
      <c r="H103" s="51"/>
    </row>
    <row r="104" spans="1:8" x14ac:dyDescent="0.2">
      <c r="A104" s="25">
        <v>121</v>
      </c>
      <c r="B104" s="33">
        <f>Октябрь!D104</f>
        <v>892</v>
      </c>
      <c r="C104" s="34">
        <f>Ноябрь!D104</f>
        <v>892</v>
      </c>
      <c r="D104" s="48">
        <v>892</v>
      </c>
      <c r="E104" s="34">
        <f t="shared" si="1"/>
        <v>0</v>
      </c>
      <c r="F104" s="27"/>
      <c r="G104" s="49"/>
      <c r="H104" s="51"/>
    </row>
    <row r="105" spans="1:8" x14ac:dyDescent="0.2">
      <c r="A105" s="25">
        <v>122</v>
      </c>
      <c r="B105" s="33">
        <f>Октябрь!D105</f>
        <v>56</v>
      </c>
      <c r="C105" s="34">
        <f>Ноябрь!D105</f>
        <v>56</v>
      </c>
      <c r="D105" s="48">
        <v>56</v>
      </c>
      <c r="E105" s="34">
        <f t="shared" si="1"/>
        <v>0</v>
      </c>
      <c r="F105" s="27"/>
      <c r="G105" s="49"/>
      <c r="H105" s="51"/>
    </row>
    <row r="106" spans="1:8" x14ac:dyDescent="0.2">
      <c r="A106" s="25">
        <v>123.124</v>
      </c>
      <c r="B106" s="33">
        <f>Октябрь!D106</f>
        <v>21464</v>
      </c>
      <c r="C106" s="34">
        <f>Ноябрь!D106</f>
        <v>22404</v>
      </c>
      <c r="D106" s="48">
        <v>23004</v>
      </c>
      <c r="E106" s="34">
        <f t="shared" si="1"/>
        <v>600</v>
      </c>
      <c r="F106" s="27"/>
      <c r="G106" s="49"/>
      <c r="H106" s="51"/>
    </row>
    <row r="107" spans="1:8" x14ac:dyDescent="0.2">
      <c r="A107" s="28">
        <v>125</v>
      </c>
      <c r="B107" s="33">
        <f>Октябрь!D107</f>
        <v>0</v>
      </c>
      <c r="C107" s="34">
        <f>Ноябрь!D107</f>
        <v>0</v>
      </c>
      <c r="D107" s="48"/>
      <c r="E107" s="34">
        <f t="shared" si="1"/>
        <v>0</v>
      </c>
      <c r="F107" s="27"/>
      <c r="G107" s="49"/>
      <c r="H107" s="51"/>
    </row>
    <row r="108" spans="1:8" x14ac:dyDescent="0.2">
      <c r="A108" s="25">
        <v>126.127</v>
      </c>
      <c r="B108" s="33">
        <f>Октябрь!D108</f>
        <v>973</v>
      </c>
      <c r="C108" s="34">
        <f>Ноябрь!D108</f>
        <v>976</v>
      </c>
      <c r="D108" s="48">
        <v>976</v>
      </c>
      <c r="E108" s="34">
        <f t="shared" si="1"/>
        <v>0</v>
      </c>
      <c r="F108" s="27"/>
      <c r="G108" s="49"/>
      <c r="H108" s="51"/>
    </row>
    <row r="109" spans="1:8" x14ac:dyDescent="0.2">
      <c r="A109" s="31">
        <v>128</v>
      </c>
      <c r="B109" s="33">
        <f>Октябрь!D109</f>
        <v>170</v>
      </c>
      <c r="C109" s="34">
        <f>Ноябрь!D109</f>
        <v>170</v>
      </c>
      <c r="D109" s="48">
        <v>170</v>
      </c>
      <c r="E109" s="34">
        <f t="shared" si="1"/>
        <v>0</v>
      </c>
      <c r="F109" s="34"/>
      <c r="G109" s="50"/>
      <c r="H109" s="51"/>
    </row>
    <row r="110" spans="1:8" x14ac:dyDescent="0.2">
      <c r="A110" s="31">
        <v>129</v>
      </c>
      <c r="B110" s="33">
        <f>Октябрь!D110</f>
        <v>4028</v>
      </c>
      <c r="C110" s="34">
        <f>Ноябрь!D110</f>
        <v>4028</v>
      </c>
      <c r="D110" s="48">
        <v>4028</v>
      </c>
      <c r="E110" s="34">
        <f t="shared" si="1"/>
        <v>0</v>
      </c>
      <c r="F110" s="34"/>
      <c r="G110" s="50"/>
      <c r="H110" s="51"/>
    </row>
    <row r="111" spans="1:8" x14ac:dyDescent="0.2">
      <c r="A111" s="25">
        <v>130</v>
      </c>
      <c r="B111" s="33">
        <f>Октябрь!D111</f>
        <v>484</v>
      </c>
      <c r="C111" s="34">
        <f>Ноябрь!D111</f>
        <v>484</v>
      </c>
      <c r="D111" s="48">
        <v>484</v>
      </c>
      <c r="E111" s="34">
        <f t="shared" si="1"/>
        <v>0</v>
      </c>
      <c r="F111" s="27"/>
      <c r="G111" s="49"/>
      <c r="H111" s="51"/>
    </row>
    <row r="112" spans="1:8" x14ac:dyDescent="0.2">
      <c r="A112" s="25">
        <v>131</v>
      </c>
      <c r="B112" s="33">
        <f>Октябрь!D112</f>
        <v>4827</v>
      </c>
      <c r="C112" s="34">
        <f>Ноябрь!D112</f>
        <v>4848</v>
      </c>
      <c r="D112" s="48">
        <v>4848</v>
      </c>
      <c r="E112" s="34">
        <f t="shared" si="1"/>
        <v>0</v>
      </c>
      <c r="F112" s="27"/>
      <c r="G112" s="49"/>
      <c r="H112" s="51"/>
    </row>
    <row r="113" spans="1:8" x14ac:dyDescent="0.2">
      <c r="A113" s="73">
        <v>132</v>
      </c>
      <c r="B113" s="33">
        <f>Октябрь!D113</f>
        <v>10084</v>
      </c>
      <c r="C113" s="34">
        <f>Ноябрь!D113</f>
        <v>11395</v>
      </c>
      <c r="D113" s="48">
        <v>12811</v>
      </c>
      <c r="E113" s="34">
        <f t="shared" si="1"/>
        <v>1416</v>
      </c>
      <c r="F113" s="27"/>
      <c r="G113" s="49"/>
      <c r="H113" s="51"/>
    </row>
    <row r="114" spans="1:8" x14ac:dyDescent="0.2">
      <c r="A114" s="126">
        <v>133.13399999999999</v>
      </c>
      <c r="B114" s="33">
        <f>Октябрь!D114</f>
        <v>3</v>
      </c>
      <c r="C114" s="34">
        <f>Ноябрь!D114</f>
        <v>3</v>
      </c>
      <c r="D114" s="48">
        <v>3</v>
      </c>
      <c r="E114" s="34">
        <f t="shared" si="1"/>
        <v>0</v>
      </c>
      <c r="F114" s="34"/>
      <c r="G114" s="50"/>
      <c r="H114" s="51"/>
    </row>
    <row r="115" spans="1:8" x14ac:dyDescent="0.2">
      <c r="A115" s="28">
        <v>135</v>
      </c>
      <c r="B115" s="33">
        <f>Октябрь!D115</f>
        <v>0</v>
      </c>
      <c r="C115" s="34">
        <f>Ноябрь!D115</f>
        <v>0</v>
      </c>
      <c r="D115" s="48"/>
      <c r="E115" s="34">
        <f t="shared" si="1"/>
        <v>0</v>
      </c>
      <c r="F115" s="27"/>
      <c r="G115" s="49"/>
      <c r="H115" s="51"/>
    </row>
    <row r="116" spans="1:8" x14ac:dyDescent="0.2">
      <c r="A116" s="28">
        <v>136</v>
      </c>
      <c r="B116" s="33">
        <f>Октябрь!D116</f>
        <v>0</v>
      </c>
      <c r="C116" s="34">
        <f>Ноябрь!D116</f>
        <v>0</v>
      </c>
      <c r="D116" s="48"/>
      <c r="E116" s="34">
        <f t="shared" si="1"/>
        <v>0</v>
      </c>
      <c r="F116" s="27"/>
      <c r="G116" s="49"/>
      <c r="H116" s="51"/>
    </row>
    <row r="117" spans="1:8" x14ac:dyDescent="0.2">
      <c r="A117" s="25">
        <v>137.13800000000001</v>
      </c>
      <c r="B117" s="33">
        <f>Октябрь!D117</f>
        <v>5981</v>
      </c>
      <c r="C117" s="34">
        <f>Ноябрь!D117</f>
        <v>5981</v>
      </c>
      <c r="D117" s="48">
        <v>5981</v>
      </c>
      <c r="E117" s="34">
        <f t="shared" si="1"/>
        <v>0</v>
      </c>
      <c r="F117" s="27"/>
      <c r="G117" s="49"/>
      <c r="H117" s="51"/>
    </row>
    <row r="118" spans="1:8" x14ac:dyDescent="0.2">
      <c r="A118" s="25">
        <v>139</v>
      </c>
      <c r="B118" s="33">
        <f>Октябрь!D118</f>
        <v>5067</v>
      </c>
      <c r="C118" s="34">
        <f>Ноябрь!D118</f>
        <v>5140</v>
      </c>
      <c r="D118" s="48">
        <v>5140</v>
      </c>
      <c r="E118" s="34">
        <f t="shared" si="1"/>
        <v>0</v>
      </c>
      <c r="F118" s="27"/>
      <c r="G118" s="49"/>
      <c r="H118" s="51"/>
    </row>
    <row r="119" spans="1:8" x14ac:dyDescent="0.2">
      <c r="A119" s="25">
        <v>140.14099999999999</v>
      </c>
      <c r="B119" s="33">
        <f>Октябрь!D119</f>
        <v>5478</v>
      </c>
      <c r="C119" s="34">
        <f>Ноябрь!D119</f>
        <v>5478</v>
      </c>
      <c r="D119" s="48">
        <v>5478</v>
      </c>
      <c r="E119" s="34">
        <f t="shared" si="1"/>
        <v>0</v>
      </c>
      <c r="F119" s="27"/>
      <c r="G119" s="49"/>
      <c r="H119" s="51"/>
    </row>
    <row r="120" spans="1:8" x14ac:dyDescent="0.2">
      <c r="A120" s="28">
        <v>142</v>
      </c>
      <c r="B120" s="33">
        <f>Октябрь!D120</f>
        <v>0</v>
      </c>
      <c r="C120" s="34">
        <f>Ноябрь!D120</f>
        <v>0</v>
      </c>
      <c r="D120" s="48"/>
      <c r="E120" s="34">
        <f t="shared" si="1"/>
        <v>0</v>
      </c>
      <c r="F120" s="27"/>
      <c r="G120" s="49"/>
      <c r="H120" s="51"/>
    </row>
    <row r="121" spans="1:8" x14ac:dyDescent="0.2">
      <c r="A121" s="31">
        <v>143</v>
      </c>
      <c r="B121" s="33">
        <f>Октябрь!D121</f>
        <v>182</v>
      </c>
      <c r="C121" s="34">
        <f>Ноябрь!D121</f>
        <v>828</v>
      </c>
      <c r="D121" s="48">
        <v>2069</v>
      </c>
      <c r="E121" s="34">
        <f t="shared" si="1"/>
        <v>1241</v>
      </c>
      <c r="F121" s="27"/>
      <c r="G121" s="49"/>
      <c r="H121" s="51"/>
    </row>
    <row r="122" spans="1:8" x14ac:dyDescent="0.2">
      <c r="A122" s="129">
        <v>144</v>
      </c>
      <c r="B122" s="33">
        <f>Октябрь!D122</f>
        <v>9722</v>
      </c>
      <c r="C122" s="34">
        <f>Ноябрь!D122</f>
        <v>10649</v>
      </c>
      <c r="D122" s="48">
        <v>11798</v>
      </c>
      <c r="E122" s="34">
        <f t="shared" si="1"/>
        <v>1149</v>
      </c>
      <c r="F122" s="27"/>
      <c r="G122" s="49"/>
      <c r="H122" s="51"/>
    </row>
    <row r="123" spans="1:8" x14ac:dyDescent="0.2">
      <c r="A123" s="25">
        <v>145</v>
      </c>
      <c r="B123" s="33">
        <f>Октябрь!D123</f>
        <v>0</v>
      </c>
      <c r="C123" s="34">
        <f>Ноябрь!D123</f>
        <v>0</v>
      </c>
      <c r="D123" s="48"/>
      <c r="E123" s="34">
        <f t="shared" si="1"/>
        <v>0</v>
      </c>
      <c r="F123" s="27"/>
      <c r="G123" s="49"/>
      <c r="H123" s="51" t="s">
        <v>6</v>
      </c>
    </row>
    <row r="124" spans="1:8" x14ac:dyDescent="0.2">
      <c r="A124" s="77">
        <v>146.14699999999999</v>
      </c>
      <c r="B124" s="33">
        <f>Октябрь!D124</f>
        <v>29822</v>
      </c>
      <c r="C124" s="34">
        <f>Ноябрь!D124</f>
        <v>33726</v>
      </c>
      <c r="D124" s="48">
        <v>37967</v>
      </c>
      <c r="E124" s="34">
        <f t="shared" si="1"/>
        <v>4241</v>
      </c>
      <c r="F124" s="27"/>
      <c r="G124" s="49"/>
      <c r="H124" s="51"/>
    </row>
    <row r="125" spans="1:8" x14ac:dyDescent="0.2">
      <c r="A125" s="31">
        <v>148</v>
      </c>
      <c r="B125" s="33">
        <f>Октябрь!D125</f>
        <v>28364</v>
      </c>
      <c r="C125" s="34">
        <f>Ноябрь!D125</f>
        <v>29361</v>
      </c>
      <c r="D125" s="48">
        <v>30727</v>
      </c>
      <c r="E125" s="34">
        <f t="shared" si="1"/>
        <v>1366</v>
      </c>
      <c r="F125" s="34"/>
      <c r="G125" s="50"/>
      <c r="H125" s="51"/>
    </row>
    <row r="126" spans="1:8" x14ac:dyDescent="0.2">
      <c r="A126" s="25">
        <v>149</v>
      </c>
      <c r="B126" s="33">
        <f>Октябрь!D126</f>
        <v>3032</v>
      </c>
      <c r="C126" s="34">
        <f>Ноябрь!D126</f>
        <v>3032</v>
      </c>
      <c r="D126" s="48">
        <v>3032</v>
      </c>
      <c r="E126" s="34">
        <f t="shared" si="1"/>
        <v>0</v>
      </c>
      <c r="F126" s="27"/>
      <c r="G126" s="49"/>
      <c r="H126" s="51"/>
    </row>
    <row r="127" spans="1:8" x14ac:dyDescent="0.2">
      <c r="A127" s="25">
        <v>150</v>
      </c>
      <c r="B127" s="33">
        <f>Октябрь!D127</f>
        <v>4832</v>
      </c>
      <c r="C127" s="34">
        <f>Ноябрь!D127</f>
        <v>4832</v>
      </c>
      <c r="D127" s="48">
        <v>4832</v>
      </c>
      <c r="E127" s="34">
        <f t="shared" si="1"/>
        <v>0</v>
      </c>
      <c r="F127" s="27"/>
      <c r="G127" s="49"/>
      <c r="H127" s="51"/>
    </row>
    <row r="128" spans="1:8" x14ac:dyDescent="0.2">
      <c r="A128" s="25">
        <v>151</v>
      </c>
      <c r="B128" s="33">
        <f>Октябрь!D128</f>
        <v>28842</v>
      </c>
      <c r="C128" s="34">
        <f>Ноябрь!D128</f>
        <v>29272</v>
      </c>
      <c r="D128" s="48">
        <v>29289</v>
      </c>
      <c r="E128" s="34">
        <f t="shared" si="1"/>
        <v>17</v>
      </c>
      <c r="F128" s="27"/>
      <c r="G128" s="49"/>
      <c r="H128" s="51"/>
    </row>
    <row r="129" spans="1:8" x14ac:dyDescent="0.2">
      <c r="A129" s="25">
        <v>152</v>
      </c>
      <c r="B129" s="33">
        <f>Октябрь!D129</f>
        <v>230</v>
      </c>
      <c r="C129" s="34">
        <f>Ноябрь!D129</f>
        <v>231</v>
      </c>
      <c r="D129" s="48">
        <v>231</v>
      </c>
      <c r="E129" s="34">
        <f t="shared" si="1"/>
        <v>0</v>
      </c>
      <c r="F129" s="27"/>
      <c r="G129" s="49"/>
      <c r="H129" s="51"/>
    </row>
    <row r="130" spans="1:8" x14ac:dyDescent="0.2">
      <c r="A130" s="28">
        <v>153</v>
      </c>
      <c r="B130" s="33">
        <f>Октябрь!D130</f>
        <v>0</v>
      </c>
      <c r="C130" s="34">
        <f>Ноябрь!D130</f>
        <v>0</v>
      </c>
      <c r="D130" s="48"/>
      <c r="E130" s="34">
        <f t="shared" ref="E130:E193" si="2">D130-C130</f>
        <v>0</v>
      </c>
      <c r="F130" s="27"/>
      <c r="G130" s="49"/>
      <c r="H130" s="51"/>
    </row>
    <row r="131" spans="1:8" x14ac:dyDescent="0.2">
      <c r="A131" s="25">
        <v>154</v>
      </c>
      <c r="B131" s="33">
        <f>Октябрь!D131</f>
        <v>550</v>
      </c>
      <c r="C131" s="34">
        <f>Ноябрь!D131</f>
        <v>550</v>
      </c>
      <c r="D131" s="48">
        <v>550</v>
      </c>
      <c r="E131" s="34">
        <f t="shared" si="2"/>
        <v>0</v>
      </c>
      <c r="F131" s="27"/>
      <c r="G131" s="49"/>
      <c r="H131" s="51"/>
    </row>
    <row r="132" spans="1:8" x14ac:dyDescent="0.2">
      <c r="A132" s="28">
        <v>155</v>
      </c>
      <c r="B132" s="33">
        <f>Октябрь!D132</f>
        <v>0</v>
      </c>
      <c r="C132" s="34">
        <f>Ноябрь!D132</f>
        <v>0</v>
      </c>
      <c r="D132" s="48"/>
      <c r="E132" s="34">
        <f t="shared" si="2"/>
        <v>0</v>
      </c>
      <c r="F132" s="27"/>
      <c r="G132" s="49"/>
      <c r="H132" s="51"/>
    </row>
    <row r="133" spans="1:8" x14ac:dyDescent="0.2">
      <c r="A133" s="25">
        <v>156</v>
      </c>
      <c r="B133" s="33">
        <f>Октябрь!D133</f>
        <v>93127</v>
      </c>
      <c r="C133" s="34">
        <f>Ноябрь!D133</f>
        <v>93753</v>
      </c>
      <c r="D133" s="48">
        <v>96545</v>
      </c>
      <c r="E133" s="34">
        <f t="shared" si="2"/>
        <v>2792</v>
      </c>
      <c r="F133" s="27"/>
      <c r="G133" s="49"/>
      <c r="H133" s="51"/>
    </row>
    <row r="134" spans="1:8" x14ac:dyDescent="0.2">
      <c r="A134" s="25">
        <v>157.15799999999999</v>
      </c>
      <c r="B134" s="33">
        <f>Октябрь!D134</f>
        <v>57538</v>
      </c>
      <c r="C134" s="34">
        <f>Ноябрь!D134</f>
        <v>60878</v>
      </c>
      <c r="D134" s="48">
        <v>64054</v>
      </c>
      <c r="E134" s="34">
        <f t="shared" si="2"/>
        <v>3176</v>
      </c>
      <c r="F134" s="27"/>
      <c r="G134" s="49"/>
      <c r="H134" s="51"/>
    </row>
    <row r="135" spans="1:8" x14ac:dyDescent="0.2">
      <c r="A135" s="37">
        <v>159.16</v>
      </c>
      <c r="B135" s="33">
        <f>Октябрь!D135</f>
        <v>8469</v>
      </c>
      <c r="C135" s="34">
        <f>Ноябрь!D135</f>
        <v>8707</v>
      </c>
      <c r="D135" s="48">
        <v>8710</v>
      </c>
      <c r="E135" s="34">
        <f t="shared" si="2"/>
        <v>3</v>
      </c>
      <c r="F135" s="27"/>
      <c r="G135" s="49"/>
      <c r="H135" s="51"/>
    </row>
    <row r="136" spans="1:8" x14ac:dyDescent="0.2">
      <c r="A136" s="73">
        <v>161</v>
      </c>
      <c r="B136" s="33">
        <f>Октябрь!D136</f>
        <v>4</v>
      </c>
      <c r="C136" s="34">
        <f>Ноябрь!D136</f>
        <v>77</v>
      </c>
      <c r="D136" s="48">
        <v>827</v>
      </c>
      <c r="E136" s="34">
        <f t="shared" si="2"/>
        <v>750</v>
      </c>
      <c r="F136" s="27"/>
      <c r="G136" s="49"/>
      <c r="H136" s="51"/>
    </row>
    <row r="137" spans="1:8" x14ac:dyDescent="0.2">
      <c r="A137" s="28">
        <v>162</v>
      </c>
      <c r="B137" s="33">
        <f>Октябрь!D137</f>
        <v>0</v>
      </c>
      <c r="C137" s="34">
        <f>Ноябрь!D137</f>
        <v>0</v>
      </c>
      <c r="D137" s="48"/>
      <c r="E137" s="34">
        <f t="shared" si="2"/>
        <v>0</v>
      </c>
      <c r="F137" s="27"/>
      <c r="G137" s="49"/>
      <c r="H137" s="51"/>
    </row>
    <row r="138" spans="1:8" x14ac:dyDescent="0.2">
      <c r="A138" s="25">
        <v>163</v>
      </c>
      <c r="B138" s="33">
        <f>Октябрь!D138</f>
        <v>19145</v>
      </c>
      <c r="C138" s="34">
        <f>Ноябрь!D138</f>
        <v>19441</v>
      </c>
      <c r="D138" s="48">
        <v>19597</v>
      </c>
      <c r="E138" s="34">
        <f t="shared" si="2"/>
        <v>156</v>
      </c>
      <c r="F138" s="27"/>
      <c r="G138" s="49"/>
      <c r="H138" s="51"/>
    </row>
    <row r="139" spans="1:8" x14ac:dyDescent="0.2">
      <c r="A139" s="25">
        <v>164</v>
      </c>
      <c r="B139" s="33">
        <f>Октябрь!D139</f>
        <v>24607</v>
      </c>
      <c r="C139" s="34">
        <f>Ноябрь!D139</f>
        <v>25411</v>
      </c>
      <c r="D139" s="48">
        <v>26773</v>
      </c>
      <c r="E139" s="34">
        <f t="shared" si="2"/>
        <v>1362</v>
      </c>
      <c r="F139" s="27"/>
      <c r="G139" s="49"/>
      <c r="H139" s="51"/>
    </row>
    <row r="140" spans="1:8" x14ac:dyDescent="0.2">
      <c r="A140" s="36">
        <v>165</v>
      </c>
      <c r="B140" s="33">
        <f>Октябрь!D140</f>
        <v>0</v>
      </c>
      <c r="C140" s="34">
        <f>Ноябрь!D140</f>
        <v>0</v>
      </c>
      <c r="D140" s="48"/>
      <c r="E140" s="34">
        <f t="shared" si="2"/>
        <v>0</v>
      </c>
      <c r="F140" s="34"/>
      <c r="G140" s="50"/>
      <c r="H140" s="51"/>
    </row>
    <row r="141" spans="1:8" x14ac:dyDescent="0.2">
      <c r="A141" s="77">
        <v>166</v>
      </c>
      <c r="B141" s="33">
        <f>Октябрь!D141</f>
        <v>5453</v>
      </c>
      <c r="C141" s="34">
        <f>Ноябрь!D141</f>
        <v>5453</v>
      </c>
      <c r="D141" s="48">
        <v>5453</v>
      </c>
      <c r="E141" s="34">
        <f t="shared" si="2"/>
        <v>0</v>
      </c>
      <c r="F141" s="34"/>
      <c r="G141" s="50"/>
      <c r="H141" s="51"/>
    </row>
    <row r="142" spans="1:8" x14ac:dyDescent="0.2">
      <c r="A142" s="25">
        <v>167.16800000000001</v>
      </c>
      <c r="B142" s="33">
        <f>Октябрь!D142</f>
        <v>10563</v>
      </c>
      <c r="C142" s="34">
        <f>Ноябрь!D142</f>
        <v>10579</v>
      </c>
      <c r="D142" s="48">
        <v>10579</v>
      </c>
      <c r="E142" s="34">
        <f t="shared" si="2"/>
        <v>0</v>
      </c>
      <c r="F142" s="27"/>
      <c r="G142" s="49"/>
      <c r="H142" s="51"/>
    </row>
    <row r="143" spans="1:8" x14ac:dyDescent="0.2">
      <c r="A143" s="36">
        <v>169</v>
      </c>
      <c r="B143" s="33">
        <f>Октябрь!D143</f>
        <v>0</v>
      </c>
      <c r="C143" s="34">
        <f>Ноябрь!D143</f>
        <v>0</v>
      </c>
      <c r="D143" s="48"/>
      <c r="E143" s="34">
        <f t="shared" si="2"/>
        <v>0</v>
      </c>
      <c r="F143" s="34"/>
      <c r="G143" s="50"/>
      <c r="H143" s="51" t="s">
        <v>1</v>
      </c>
    </row>
    <row r="144" spans="1:8" x14ac:dyDescent="0.2">
      <c r="A144" s="36">
        <v>170</v>
      </c>
      <c r="B144" s="33">
        <f>Октябрь!D144</f>
        <v>0</v>
      </c>
      <c r="C144" s="34">
        <f>Ноябрь!D144</f>
        <v>0</v>
      </c>
      <c r="D144" s="48"/>
      <c r="E144" s="34">
        <f t="shared" si="2"/>
        <v>0</v>
      </c>
      <c r="F144" s="34"/>
      <c r="G144" s="50"/>
      <c r="H144" s="51" t="s">
        <v>1</v>
      </c>
    </row>
    <row r="145" spans="1:8" x14ac:dyDescent="0.2">
      <c r="A145" s="25">
        <v>171</v>
      </c>
      <c r="B145" s="33">
        <f>Октябрь!D145</f>
        <v>9713</v>
      </c>
      <c r="C145" s="34">
        <f>Ноябрь!D145</f>
        <v>9713</v>
      </c>
      <c r="D145" s="48">
        <v>10294</v>
      </c>
      <c r="E145" s="34">
        <f t="shared" si="2"/>
        <v>581</v>
      </c>
      <c r="F145" s="27"/>
      <c r="G145" s="49"/>
      <c r="H145" s="51"/>
    </row>
    <row r="146" spans="1:8" x14ac:dyDescent="0.2">
      <c r="A146" s="25">
        <v>172</v>
      </c>
      <c r="B146" s="33">
        <f>Октябрь!D146</f>
        <v>815</v>
      </c>
      <c r="C146" s="34">
        <f>Ноябрь!D146</f>
        <v>815</v>
      </c>
      <c r="D146" s="48">
        <v>815</v>
      </c>
      <c r="E146" s="34">
        <f t="shared" si="2"/>
        <v>0</v>
      </c>
      <c r="F146" s="27"/>
      <c r="G146" s="49"/>
      <c r="H146" s="51"/>
    </row>
    <row r="147" spans="1:8" x14ac:dyDescent="0.2">
      <c r="A147" s="25">
        <v>173</v>
      </c>
      <c r="B147" s="33">
        <f>Октябрь!D147</f>
        <v>5745</v>
      </c>
      <c r="C147" s="34">
        <f>Ноябрь!D147</f>
        <v>5745</v>
      </c>
      <c r="D147" s="48">
        <v>5745</v>
      </c>
      <c r="E147" s="34">
        <f t="shared" si="2"/>
        <v>0</v>
      </c>
      <c r="F147" s="27"/>
      <c r="G147" s="49"/>
      <c r="H147" s="51"/>
    </row>
    <row r="148" spans="1:8" x14ac:dyDescent="0.2">
      <c r="A148" s="25">
        <v>174</v>
      </c>
      <c r="B148" s="33">
        <f>Октябрь!D148</f>
        <v>16642</v>
      </c>
      <c r="C148" s="34">
        <f>Ноябрь!D148</f>
        <v>17010</v>
      </c>
      <c r="D148" s="48">
        <v>17461</v>
      </c>
      <c r="E148" s="34">
        <f t="shared" si="2"/>
        <v>451</v>
      </c>
      <c r="F148" s="27"/>
      <c r="G148" s="49"/>
      <c r="H148" s="51"/>
    </row>
    <row r="149" spans="1:8" x14ac:dyDescent="0.2">
      <c r="A149" s="36">
        <v>175</v>
      </c>
      <c r="B149" s="33">
        <f>Октябрь!D149</f>
        <v>0</v>
      </c>
      <c r="C149" s="34">
        <f>Ноябрь!D149</f>
        <v>0</v>
      </c>
      <c r="D149" s="48"/>
      <c r="E149" s="34">
        <f t="shared" si="2"/>
        <v>0</v>
      </c>
      <c r="F149" s="34"/>
      <c r="G149" s="50"/>
      <c r="H149" s="51" t="s">
        <v>1</v>
      </c>
    </row>
    <row r="150" spans="1:8" x14ac:dyDescent="0.2">
      <c r="A150" s="36">
        <v>176</v>
      </c>
      <c r="B150" s="33">
        <f>Октябрь!D150</f>
        <v>0</v>
      </c>
      <c r="C150" s="34">
        <f>Ноябрь!D150</f>
        <v>0</v>
      </c>
      <c r="D150" s="48"/>
      <c r="E150" s="34">
        <f t="shared" si="2"/>
        <v>0</v>
      </c>
      <c r="F150" s="34"/>
      <c r="G150" s="50"/>
      <c r="H150" s="51" t="s">
        <v>1</v>
      </c>
    </row>
    <row r="151" spans="1:8" x14ac:dyDescent="0.2">
      <c r="A151" s="25">
        <v>177.178</v>
      </c>
      <c r="B151" s="33">
        <f>Октябрь!D151</f>
        <v>12023</v>
      </c>
      <c r="C151" s="34">
        <f>Ноябрь!D151</f>
        <v>12026</v>
      </c>
      <c r="D151" s="48">
        <v>12026</v>
      </c>
      <c r="E151" s="34">
        <f t="shared" si="2"/>
        <v>0</v>
      </c>
      <c r="F151" s="27"/>
      <c r="G151" s="49"/>
      <c r="H151" s="51"/>
    </row>
    <row r="152" spans="1:8" x14ac:dyDescent="0.2">
      <c r="A152" s="28">
        <v>179</v>
      </c>
      <c r="B152" s="33">
        <f>Октябрь!D152</f>
        <v>0</v>
      </c>
      <c r="C152" s="34">
        <f>Ноябрь!D152</f>
        <v>0</v>
      </c>
      <c r="D152" s="48"/>
      <c r="E152" s="34">
        <f t="shared" si="2"/>
        <v>0</v>
      </c>
      <c r="F152" s="27"/>
      <c r="G152" s="49"/>
      <c r="H152" s="51"/>
    </row>
    <row r="153" spans="1:8" x14ac:dyDescent="0.2">
      <c r="A153" s="25">
        <v>180.18100000000001</v>
      </c>
      <c r="B153" s="33">
        <f>Октябрь!D153</f>
        <v>3323</v>
      </c>
      <c r="C153" s="34">
        <f>Ноябрь!D153</f>
        <v>3323</v>
      </c>
      <c r="D153" s="48">
        <v>3323</v>
      </c>
      <c r="E153" s="34">
        <f t="shared" si="2"/>
        <v>0</v>
      </c>
      <c r="F153" s="27"/>
      <c r="G153" s="49"/>
      <c r="H153" s="51"/>
    </row>
    <row r="154" spans="1:8" x14ac:dyDescent="0.2">
      <c r="A154" s="31">
        <v>182</v>
      </c>
      <c r="B154" s="33">
        <f>Октябрь!D154</f>
        <v>109</v>
      </c>
      <c r="C154" s="34">
        <f>Ноябрь!D154</f>
        <v>109</v>
      </c>
      <c r="D154" s="48">
        <v>109</v>
      </c>
      <c r="E154" s="34">
        <f t="shared" si="2"/>
        <v>0</v>
      </c>
      <c r="F154" s="34"/>
      <c r="G154" s="50"/>
      <c r="H154" s="51"/>
    </row>
    <row r="155" spans="1:8" x14ac:dyDescent="0.2">
      <c r="A155" s="126">
        <v>183</v>
      </c>
      <c r="B155" s="33">
        <f>Октябрь!D155</f>
        <v>13696</v>
      </c>
      <c r="C155" s="34">
        <f>Ноябрь!D155</f>
        <v>15098</v>
      </c>
      <c r="D155" s="48">
        <v>16646</v>
      </c>
      <c r="E155" s="34">
        <f t="shared" si="2"/>
        <v>1548</v>
      </c>
      <c r="F155" s="34"/>
      <c r="G155" s="50"/>
      <c r="H155" s="51"/>
    </row>
    <row r="156" spans="1:8" x14ac:dyDescent="0.2">
      <c r="A156" s="31">
        <v>184.185</v>
      </c>
      <c r="B156" s="33">
        <f>Октябрь!D156</f>
        <v>2655</v>
      </c>
      <c r="C156" s="34">
        <f>Ноябрь!D156</f>
        <v>2800</v>
      </c>
      <c r="D156" s="48">
        <v>2802</v>
      </c>
      <c r="E156" s="34">
        <f t="shared" si="2"/>
        <v>2</v>
      </c>
      <c r="F156" s="34"/>
      <c r="G156" s="50"/>
      <c r="H156" s="51"/>
    </row>
    <row r="157" spans="1:8" x14ac:dyDescent="0.2">
      <c r="A157" s="139">
        <v>186</v>
      </c>
      <c r="B157" s="33">
        <f>Октябрь!D157</f>
        <v>960</v>
      </c>
      <c r="C157" s="34">
        <f>Ноябрь!D157</f>
        <v>1033</v>
      </c>
      <c r="D157" s="48">
        <v>1033</v>
      </c>
      <c r="E157" s="34">
        <f t="shared" si="2"/>
        <v>0</v>
      </c>
      <c r="F157" s="34"/>
      <c r="G157" s="50"/>
      <c r="H157" s="51"/>
    </row>
    <row r="158" spans="1:8" x14ac:dyDescent="0.2">
      <c r="A158" s="77">
        <v>187</v>
      </c>
      <c r="B158" s="33">
        <f>Октябрь!D158</f>
        <v>2610</v>
      </c>
      <c r="C158" s="34">
        <f>Ноябрь!D158</f>
        <v>2610</v>
      </c>
      <c r="D158" s="48">
        <v>2610</v>
      </c>
      <c r="E158" s="34">
        <f t="shared" si="2"/>
        <v>0</v>
      </c>
      <c r="F158" s="34"/>
      <c r="G158" s="50"/>
      <c r="H158" s="51"/>
    </row>
    <row r="159" spans="1:8" x14ac:dyDescent="0.2">
      <c r="A159" s="126">
        <v>188</v>
      </c>
      <c r="B159" s="33">
        <f>Октябрь!D159</f>
        <v>10477</v>
      </c>
      <c r="C159" s="34">
        <f>Ноябрь!D159</f>
        <v>10483</v>
      </c>
      <c r="D159" s="48">
        <v>10483</v>
      </c>
      <c r="E159" s="34">
        <f>D159-C159</f>
        <v>0</v>
      </c>
      <c r="F159" s="34"/>
      <c r="G159" s="50"/>
      <c r="H159" s="51"/>
    </row>
    <row r="160" spans="1:8" x14ac:dyDescent="0.2">
      <c r="A160" s="28">
        <v>189</v>
      </c>
      <c r="B160" s="33">
        <f>Октябрь!D160</f>
        <v>0</v>
      </c>
      <c r="C160" s="34">
        <f>Ноябрь!D160</f>
        <v>0</v>
      </c>
      <c r="D160" s="48"/>
      <c r="E160" s="34">
        <f t="shared" si="2"/>
        <v>0</v>
      </c>
      <c r="F160" s="34"/>
      <c r="G160" s="50"/>
      <c r="H160" s="51"/>
    </row>
    <row r="161" spans="1:8" x14ac:dyDescent="0.2">
      <c r="A161" s="25">
        <v>190</v>
      </c>
      <c r="B161" s="33">
        <f>Октябрь!D161</f>
        <v>479</v>
      </c>
      <c r="C161" s="34">
        <f>Ноябрь!D161</f>
        <v>480</v>
      </c>
      <c r="D161" s="48">
        <v>480</v>
      </c>
      <c r="E161" s="34">
        <f t="shared" si="2"/>
        <v>0</v>
      </c>
      <c r="F161" s="34"/>
      <c r="G161" s="50"/>
      <c r="H161" s="51"/>
    </row>
    <row r="162" spans="1:8" x14ac:dyDescent="0.2">
      <c r="A162" s="25">
        <v>191</v>
      </c>
      <c r="B162" s="33">
        <f>Октябрь!D162</f>
        <v>509</v>
      </c>
      <c r="C162" s="34">
        <f>Ноябрь!D162</f>
        <v>509</v>
      </c>
      <c r="D162" s="48">
        <v>509</v>
      </c>
      <c r="E162" s="34">
        <f t="shared" si="2"/>
        <v>0</v>
      </c>
      <c r="F162" s="34"/>
      <c r="G162" s="50"/>
      <c r="H162" s="51"/>
    </row>
    <row r="163" spans="1:8" x14ac:dyDescent="0.2">
      <c r="A163" s="36">
        <v>192</v>
      </c>
      <c r="B163" s="33">
        <f>Октябрь!D163</f>
        <v>0</v>
      </c>
      <c r="C163" s="34">
        <f>Ноябрь!D163</f>
        <v>0</v>
      </c>
      <c r="D163" s="48"/>
      <c r="E163" s="34">
        <f t="shared" si="2"/>
        <v>0</v>
      </c>
      <c r="F163" s="34"/>
      <c r="G163" s="50"/>
      <c r="H163" s="51"/>
    </row>
    <row r="164" spans="1:8" x14ac:dyDescent="0.2">
      <c r="A164" s="25">
        <v>193</v>
      </c>
      <c r="B164" s="33">
        <f>Октябрь!D164</f>
        <v>2269</v>
      </c>
      <c r="C164" s="34">
        <f>Ноябрь!D164</f>
        <v>2270</v>
      </c>
      <c r="D164" s="48">
        <v>2270</v>
      </c>
      <c r="E164" s="34">
        <f t="shared" si="2"/>
        <v>0</v>
      </c>
      <c r="F164" s="27"/>
      <c r="G164" s="49"/>
      <c r="H164" s="51"/>
    </row>
    <row r="165" spans="1:8" x14ac:dyDescent="0.2">
      <c r="A165" s="25">
        <v>194</v>
      </c>
      <c r="B165" s="33">
        <f>Октябрь!D165</f>
        <v>1717</v>
      </c>
      <c r="C165" s="34">
        <f>Ноябрь!D165</f>
        <v>1717</v>
      </c>
      <c r="D165" s="48">
        <v>1717</v>
      </c>
      <c r="E165" s="34">
        <f t="shared" si="2"/>
        <v>0</v>
      </c>
      <c r="F165" s="27"/>
      <c r="G165" s="49"/>
      <c r="H165" s="51"/>
    </row>
    <row r="166" spans="1:8" x14ac:dyDescent="0.2">
      <c r="A166" s="25">
        <v>195</v>
      </c>
      <c r="B166" s="33">
        <f>Октябрь!D166</f>
        <v>695</v>
      </c>
      <c r="C166" s="34">
        <f>Ноябрь!D166</f>
        <v>695</v>
      </c>
      <c r="D166" s="48">
        <v>695</v>
      </c>
      <c r="E166" s="34">
        <f t="shared" si="2"/>
        <v>0</v>
      </c>
      <c r="F166" s="27"/>
      <c r="G166" s="49"/>
      <c r="H166" s="51"/>
    </row>
    <row r="167" spans="1:8" x14ac:dyDescent="0.2">
      <c r="A167" s="25">
        <v>196</v>
      </c>
      <c r="B167" s="33">
        <f>Октябрь!D167</f>
        <v>38339</v>
      </c>
      <c r="C167" s="34">
        <f>Ноябрь!D167</f>
        <v>40828</v>
      </c>
      <c r="D167" s="48">
        <v>42930</v>
      </c>
      <c r="E167" s="34">
        <f t="shared" si="2"/>
        <v>2102</v>
      </c>
      <c r="F167" s="27"/>
      <c r="G167" s="49"/>
      <c r="H167" s="51">
        <v>24780</v>
      </c>
    </row>
    <row r="168" spans="1:8" x14ac:dyDescent="0.2">
      <c r="A168" s="73">
        <v>197</v>
      </c>
      <c r="B168" s="33">
        <f>Октябрь!D168</f>
        <v>3058</v>
      </c>
      <c r="C168" s="34">
        <f>Ноябрь!D168</f>
        <v>3103</v>
      </c>
      <c r="D168" s="48">
        <v>3103</v>
      </c>
      <c r="E168" s="34">
        <f t="shared" si="2"/>
        <v>0</v>
      </c>
      <c r="F168" s="27"/>
      <c r="G168" s="49"/>
      <c r="H168" s="51"/>
    </row>
    <row r="169" spans="1:8" x14ac:dyDescent="0.2">
      <c r="A169" s="25">
        <v>198</v>
      </c>
      <c r="B169" s="33">
        <f>Октябрь!D169</f>
        <v>3594</v>
      </c>
      <c r="C169" s="34">
        <f>Ноябрь!D169</f>
        <v>3595</v>
      </c>
      <c r="D169" s="48">
        <v>3595</v>
      </c>
      <c r="E169" s="34">
        <f t="shared" si="2"/>
        <v>0</v>
      </c>
      <c r="F169" s="27"/>
      <c r="G169" s="49"/>
      <c r="H169" s="51"/>
    </row>
    <row r="170" spans="1:8" x14ac:dyDescent="0.2">
      <c r="A170" s="25">
        <v>199</v>
      </c>
      <c r="B170" s="33">
        <f>Октябрь!D170</f>
        <v>41150</v>
      </c>
      <c r="C170" s="34">
        <f>Ноябрь!D170</f>
        <v>41150</v>
      </c>
      <c r="D170" s="48">
        <v>41150</v>
      </c>
      <c r="E170" s="34">
        <f t="shared" si="2"/>
        <v>0</v>
      </c>
      <c r="F170" s="27"/>
      <c r="G170" s="49"/>
      <c r="H170" s="51"/>
    </row>
    <row r="171" spans="1:8" x14ac:dyDescent="0.2">
      <c r="A171" s="25">
        <v>200</v>
      </c>
      <c r="B171" s="33">
        <f>Октябрь!D171</f>
        <v>117122</v>
      </c>
      <c r="C171" s="34">
        <f>Ноябрь!D171</f>
        <v>119923</v>
      </c>
      <c r="D171" s="48">
        <v>123519</v>
      </c>
      <c r="E171" s="34">
        <f t="shared" si="2"/>
        <v>3596</v>
      </c>
      <c r="F171" s="27"/>
      <c r="G171" s="49"/>
      <c r="H171" s="51"/>
    </row>
    <row r="172" spans="1:8" x14ac:dyDescent="0.2">
      <c r="A172" s="28">
        <v>201</v>
      </c>
      <c r="B172" s="33">
        <f>Октябрь!D172</f>
        <v>0</v>
      </c>
      <c r="C172" s="34">
        <f>Ноябрь!D172</f>
        <v>0</v>
      </c>
      <c r="D172" s="48"/>
      <c r="E172" s="34">
        <f t="shared" si="2"/>
        <v>0</v>
      </c>
      <c r="F172" s="27"/>
      <c r="G172" s="49"/>
      <c r="H172" s="51"/>
    </row>
    <row r="173" spans="1:8" x14ac:dyDescent="0.2">
      <c r="A173" s="28">
        <v>202</v>
      </c>
      <c r="B173" s="33">
        <f>Октябрь!D173</f>
        <v>0</v>
      </c>
      <c r="C173" s="34">
        <f>Ноябрь!D173</f>
        <v>0</v>
      </c>
      <c r="D173" s="48"/>
      <c r="E173" s="34">
        <f t="shared" si="2"/>
        <v>0</v>
      </c>
      <c r="F173" s="27"/>
      <c r="G173" s="49"/>
      <c r="H173" s="51"/>
    </row>
    <row r="174" spans="1:8" x14ac:dyDescent="0.2">
      <c r="A174" s="28">
        <v>203</v>
      </c>
      <c r="B174" s="33">
        <f>Октябрь!D174</f>
        <v>0</v>
      </c>
      <c r="C174" s="34">
        <f>Ноябрь!D174</f>
        <v>0</v>
      </c>
      <c r="D174" s="48"/>
      <c r="E174" s="34">
        <f t="shared" si="2"/>
        <v>0</v>
      </c>
      <c r="F174" s="27"/>
      <c r="G174" s="49"/>
      <c r="H174" s="51"/>
    </row>
    <row r="175" spans="1:8" x14ac:dyDescent="0.2">
      <c r="A175" s="28">
        <v>204</v>
      </c>
      <c r="B175" s="33">
        <f>Октябрь!D175</f>
        <v>0</v>
      </c>
      <c r="C175" s="34">
        <f>Ноябрь!D175</f>
        <v>0</v>
      </c>
      <c r="D175" s="48"/>
      <c r="E175" s="34">
        <f t="shared" si="2"/>
        <v>0</v>
      </c>
      <c r="F175" s="27"/>
      <c r="G175" s="49"/>
      <c r="H175" s="51"/>
    </row>
    <row r="176" spans="1:8" x14ac:dyDescent="0.2">
      <c r="A176" s="28">
        <v>205</v>
      </c>
      <c r="B176" s="33">
        <f>Октябрь!D176</f>
        <v>0</v>
      </c>
      <c r="C176" s="34">
        <f>Ноябрь!D176</f>
        <v>0</v>
      </c>
      <c r="D176" s="48"/>
      <c r="E176" s="34">
        <f t="shared" si="2"/>
        <v>0</v>
      </c>
      <c r="F176" s="27"/>
      <c r="G176" s="49"/>
      <c r="H176" s="51"/>
    </row>
    <row r="177" spans="1:8" x14ac:dyDescent="0.2">
      <c r="A177" s="28">
        <v>206</v>
      </c>
      <c r="B177" s="33">
        <f>Октябрь!D177</f>
        <v>0</v>
      </c>
      <c r="C177" s="34">
        <f>Ноябрь!D177</f>
        <v>0</v>
      </c>
      <c r="D177" s="48"/>
      <c r="E177" s="34">
        <f t="shared" si="2"/>
        <v>0</v>
      </c>
      <c r="F177" s="27"/>
      <c r="G177" s="49"/>
      <c r="H177" s="51"/>
    </row>
    <row r="178" spans="1:8" x14ac:dyDescent="0.2">
      <c r="A178" s="28">
        <v>216</v>
      </c>
      <c r="B178" s="33">
        <f>Октябрь!D178</f>
        <v>0</v>
      </c>
      <c r="C178" s="34">
        <f>Ноябрь!D178</f>
        <v>0</v>
      </c>
      <c r="D178" s="48"/>
      <c r="E178" s="34">
        <f t="shared" si="2"/>
        <v>0</v>
      </c>
      <c r="F178" s="27"/>
      <c r="G178" s="49"/>
      <c r="H178" s="51"/>
    </row>
    <row r="179" spans="1:8" x14ac:dyDescent="0.2">
      <c r="A179" s="31">
        <v>217</v>
      </c>
      <c r="B179" s="33">
        <f>Октябрь!D179</f>
        <v>4492</v>
      </c>
      <c r="C179" s="34">
        <f>Ноябрь!D179</f>
        <v>4790</v>
      </c>
      <c r="D179" s="48">
        <v>4790</v>
      </c>
      <c r="E179" s="34">
        <f t="shared" si="2"/>
        <v>0</v>
      </c>
      <c r="F179" s="34"/>
      <c r="G179" s="50"/>
      <c r="H179" s="51"/>
    </row>
    <row r="180" spans="1:8" x14ac:dyDescent="0.2">
      <c r="A180" s="73">
        <v>218</v>
      </c>
      <c r="B180" s="33">
        <f>Октябрь!D180</f>
        <v>9593</v>
      </c>
      <c r="C180" s="34">
        <f>Ноябрь!D180</f>
        <v>10169</v>
      </c>
      <c r="D180" s="48">
        <v>10169</v>
      </c>
      <c r="E180" s="34">
        <f t="shared" si="2"/>
        <v>0</v>
      </c>
      <c r="F180" s="27"/>
      <c r="G180" s="49"/>
      <c r="H180" s="51"/>
    </row>
    <row r="181" spans="1:8" x14ac:dyDescent="0.2">
      <c r="A181" s="28">
        <v>219</v>
      </c>
      <c r="B181" s="33">
        <f>Октябрь!D181</f>
        <v>0</v>
      </c>
      <c r="C181" s="34">
        <f>Ноябрь!D181</f>
        <v>0</v>
      </c>
      <c r="D181" s="48"/>
      <c r="E181" s="34">
        <f t="shared" si="2"/>
        <v>0</v>
      </c>
      <c r="F181" s="27"/>
      <c r="G181" s="49"/>
      <c r="H181" s="51"/>
    </row>
    <row r="182" spans="1:8" x14ac:dyDescent="0.2">
      <c r="A182" s="28">
        <v>220</v>
      </c>
      <c r="B182" s="33">
        <f>Октябрь!D182</f>
        <v>0</v>
      </c>
      <c r="C182" s="34">
        <f>Ноябрь!D182</f>
        <v>0</v>
      </c>
      <c r="D182" s="48"/>
      <c r="E182" s="34">
        <f t="shared" si="2"/>
        <v>0</v>
      </c>
      <c r="F182" s="27"/>
      <c r="G182" s="49"/>
      <c r="H182" s="51"/>
    </row>
    <row r="183" spans="1:8" x14ac:dyDescent="0.2">
      <c r="A183" s="73">
        <v>221</v>
      </c>
      <c r="B183" s="33">
        <f>Октябрь!D183</f>
        <v>15</v>
      </c>
      <c r="C183" s="34">
        <f>Ноябрь!D183</f>
        <v>15</v>
      </c>
      <c r="D183" s="48">
        <v>15</v>
      </c>
      <c r="E183" s="34">
        <f t="shared" si="2"/>
        <v>0</v>
      </c>
      <c r="F183" s="27"/>
      <c r="G183" s="49"/>
      <c r="H183" s="51"/>
    </row>
    <row r="184" spans="1:8" x14ac:dyDescent="0.2">
      <c r="A184" s="73">
        <v>222</v>
      </c>
      <c r="B184" s="33">
        <f>Октябрь!D184</f>
        <v>1638</v>
      </c>
      <c r="C184" s="34">
        <f>Ноябрь!D184</f>
        <v>1756</v>
      </c>
      <c r="D184" s="48">
        <v>1773</v>
      </c>
      <c r="E184" s="34">
        <f t="shared" si="2"/>
        <v>17</v>
      </c>
      <c r="F184" s="27"/>
      <c r="G184" s="49"/>
      <c r="H184" s="51"/>
    </row>
    <row r="185" spans="1:8" x14ac:dyDescent="0.2">
      <c r="A185" s="28">
        <v>223</v>
      </c>
      <c r="B185" s="33">
        <f>Октябрь!D185</f>
        <v>0</v>
      </c>
      <c r="C185" s="34">
        <f>Ноябрь!D185</f>
        <v>0</v>
      </c>
      <c r="D185" s="48"/>
      <c r="E185" s="34">
        <f t="shared" si="2"/>
        <v>0</v>
      </c>
      <c r="F185" s="27"/>
      <c r="G185" s="49"/>
      <c r="H185" s="51"/>
    </row>
    <row r="186" spans="1:8" x14ac:dyDescent="0.2">
      <c r="A186" s="28">
        <v>224</v>
      </c>
      <c r="B186" s="33">
        <f>Октябрь!D186</f>
        <v>0</v>
      </c>
      <c r="C186" s="34">
        <f>Ноябрь!D186</f>
        <v>0</v>
      </c>
      <c r="D186" s="48"/>
      <c r="E186" s="34">
        <f t="shared" si="2"/>
        <v>0</v>
      </c>
      <c r="F186" s="27"/>
      <c r="G186" s="49"/>
      <c r="H186" s="51"/>
    </row>
    <row r="187" spans="1:8" x14ac:dyDescent="0.2">
      <c r="A187" s="73">
        <v>225</v>
      </c>
      <c r="B187" s="33">
        <f>Октябрь!D187</f>
        <v>21012</v>
      </c>
      <c r="C187" s="34">
        <f>Ноябрь!D187</f>
        <v>24816</v>
      </c>
      <c r="D187" s="48">
        <v>30520</v>
      </c>
      <c r="E187" s="34">
        <f t="shared" si="2"/>
        <v>5704</v>
      </c>
      <c r="F187" s="27"/>
      <c r="G187" s="49"/>
      <c r="H187" s="51"/>
    </row>
    <row r="188" spans="1:8" x14ac:dyDescent="0.2">
      <c r="A188" s="73">
        <v>226</v>
      </c>
      <c r="B188" s="33">
        <f>Октябрь!D188</f>
        <v>10</v>
      </c>
      <c r="C188" s="34">
        <f>Ноябрь!D188</f>
        <v>10</v>
      </c>
      <c r="D188" s="48">
        <v>10</v>
      </c>
      <c r="E188" s="34">
        <f t="shared" si="2"/>
        <v>0</v>
      </c>
      <c r="F188" s="27"/>
      <c r="G188" s="49"/>
      <c r="H188" s="51"/>
    </row>
    <row r="189" spans="1:8" x14ac:dyDescent="0.2">
      <c r="A189" s="28">
        <v>227</v>
      </c>
      <c r="B189" s="33">
        <f>Октябрь!D189</f>
        <v>0</v>
      </c>
      <c r="C189" s="34">
        <f>Ноябрь!D189</f>
        <v>0</v>
      </c>
      <c r="D189" s="48"/>
      <c r="E189" s="34">
        <f t="shared" si="2"/>
        <v>0</v>
      </c>
      <c r="F189" s="27"/>
      <c r="G189" s="49"/>
      <c r="H189" s="51"/>
    </row>
    <row r="190" spans="1:8" x14ac:dyDescent="0.2">
      <c r="A190" s="28">
        <v>228</v>
      </c>
      <c r="B190" s="33">
        <f>Октябрь!D190</f>
        <v>0</v>
      </c>
      <c r="C190" s="34">
        <f>Ноябрь!D190</f>
        <v>0</v>
      </c>
      <c r="D190" s="48"/>
      <c r="E190" s="34">
        <f t="shared" si="2"/>
        <v>0</v>
      </c>
      <c r="F190" s="27"/>
      <c r="G190" s="49"/>
      <c r="H190" s="51"/>
    </row>
    <row r="191" spans="1:8" x14ac:dyDescent="0.2">
      <c r="A191" s="28">
        <v>229</v>
      </c>
      <c r="B191" s="33">
        <f>Октябрь!D191</f>
        <v>0</v>
      </c>
      <c r="C191" s="34">
        <f>Ноябрь!D191</f>
        <v>0</v>
      </c>
      <c r="D191" s="48"/>
      <c r="E191" s="34">
        <f t="shared" si="2"/>
        <v>0</v>
      </c>
      <c r="F191" s="27"/>
      <c r="G191" s="49"/>
      <c r="H191" s="51"/>
    </row>
    <row r="192" spans="1:8" x14ac:dyDescent="0.2">
      <c r="A192" s="28">
        <v>230</v>
      </c>
      <c r="B192" s="33">
        <f>Октябрь!D192</f>
        <v>0</v>
      </c>
      <c r="C192" s="34">
        <f>Ноябрь!D192</f>
        <v>0</v>
      </c>
      <c r="D192" s="48"/>
      <c r="E192" s="34">
        <f t="shared" si="2"/>
        <v>0</v>
      </c>
      <c r="F192" s="27"/>
      <c r="G192" s="49"/>
      <c r="H192" s="51"/>
    </row>
    <row r="193" spans="1:8" x14ac:dyDescent="0.2">
      <c r="A193" s="28">
        <v>231</v>
      </c>
      <c r="B193" s="33">
        <f>Октябрь!D193</f>
        <v>0</v>
      </c>
      <c r="C193" s="34">
        <f>Ноябрь!D193</f>
        <v>0</v>
      </c>
      <c r="D193" s="48"/>
      <c r="E193" s="34">
        <f t="shared" si="2"/>
        <v>0</v>
      </c>
      <c r="F193" s="27"/>
      <c r="G193" s="49"/>
      <c r="H193" s="51"/>
    </row>
    <row r="194" spans="1:8" x14ac:dyDescent="0.2">
      <c r="A194" s="28">
        <v>232</v>
      </c>
      <c r="B194" s="33">
        <f>Октябрь!D194</f>
        <v>0</v>
      </c>
      <c r="C194" s="34">
        <f>Ноябрь!D194</f>
        <v>0</v>
      </c>
      <c r="D194" s="48"/>
      <c r="E194" s="34">
        <f t="shared" ref="E194:E248" si="3">D194-C194</f>
        <v>0</v>
      </c>
      <c r="F194" s="27"/>
      <c r="G194" s="49"/>
      <c r="H194" s="51"/>
    </row>
    <row r="195" spans="1:8" x14ac:dyDescent="0.2">
      <c r="A195" s="28">
        <v>233</v>
      </c>
      <c r="B195" s="33">
        <f>Октябрь!D195</f>
        <v>0</v>
      </c>
      <c r="C195" s="34">
        <f>Ноябрь!D195</f>
        <v>0</v>
      </c>
      <c r="D195" s="48"/>
      <c r="E195" s="34">
        <f t="shared" si="3"/>
        <v>0</v>
      </c>
      <c r="F195" s="27"/>
      <c r="G195" s="49"/>
      <c r="H195" s="51"/>
    </row>
    <row r="196" spans="1:8" x14ac:dyDescent="0.2">
      <c r="A196" s="25">
        <v>234</v>
      </c>
      <c r="B196" s="33">
        <f>Октябрь!D196</f>
        <v>15401</v>
      </c>
      <c r="C196" s="34">
        <f>Ноябрь!D196</f>
        <v>17125</v>
      </c>
      <c r="D196" s="48">
        <v>19195</v>
      </c>
      <c r="E196" s="34">
        <f t="shared" si="3"/>
        <v>2070</v>
      </c>
      <c r="F196" s="27"/>
      <c r="G196" s="49"/>
      <c r="H196" s="51"/>
    </row>
    <row r="197" spans="1:8" x14ac:dyDescent="0.2">
      <c r="A197" s="25">
        <v>235</v>
      </c>
      <c r="B197" s="33">
        <f>Октябрь!D197</f>
        <v>12228</v>
      </c>
      <c r="C197" s="34">
        <f>Ноябрь!D197</f>
        <v>13427</v>
      </c>
      <c r="D197" s="48">
        <v>15192</v>
      </c>
      <c r="E197" s="34">
        <f t="shared" si="3"/>
        <v>1765</v>
      </c>
      <c r="F197" s="27"/>
      <c r="G197" s="49"/>
      <c r="H197" s="51"/>
    </row>
    <row r="198" spans="1:8" x14ac:dyDescent="0.2">
      <c r="A198" s="28">
        <v>236</v>
      </c>
      <c r="B198" s="33">
        <f>Октябрь!D198</f>
        <v>0</v>
      </c>
      <c r="C198" s="34">
        <f>Ноябрь!D198</f>
        <v>0</v>
      </c>
      <c r="D198" s="48"/>
      <c r="E198" s="34">
        <f t="shared" si="3"/>
        <v>0</v>
      </c>
      <c r="F198" s="27"/>
      <c r="G198" s="49"/>
      <c r="H198" s="51"/>
    </row>
    <row r="199" spans="1:8" x14ac:dyDescent="0.2">
      <c r="A199" s="28">
        <v>237</v>
      </c>
      <c r="B199" s="33">
        <f>Октябрь!D199</f>
        <v>0</v>
      </c>
      <c r="C199" s="34">
        <f>Ноябрь!D199</f>
        <v>0</v>
      </c>
      <c r="D199" s="48"/>
      <c r="E199" s="34">
        <f t="shared" si="3"/>
        <v>0</v>
      </c>
      <c r="F199" s="27"/>
      <c r="G199" s="49"/>
      <c r="H199" s="51"/>
    </row>
    <row r="200" spans="1:8" x14ac:dyDescent="0.2">
      <c r="A200" s="25">
        <v>238</v>
      </c>
      <c r="B200" s="33">
        <f>Октябрь!D200</f>
        <v>7864</v>
      </c>
      <c r="C200" s="34">
        <f>Ноябрь!D200</f>
        <v>8378</v>
      </c>
      <c r="D200" s="48">
        <v>9722</v>
      </c>
      <c r="E200" s="34">
        <f t="shared" si="3"/>
        <v>1344</v>
      </c>
      <c r="F200" s="27"/>
      <c r="G200" s="49"/>
      <c r="H200" s="51"/>
    </row>
    <row r="201" spans="1:8" x14ac:dyDescent="0.2">
      <c r="A201" s="25">
        <v>239</v>
      </c>
      <c r="B201" s="33">
        <f>Октябрь!D201</f>
        <v>9577</v>
      </c>
      <c r="C201" s="34">
        <f>Ноябрь!D201</f>
        <v>11078</v>
      </c>
      <c r="D201" s="48">
        <v>12313</v>
      </c>
      <c r="E201" s="34">
        <f t="shared" si="3"/>
        <v>1235</v>
      </c>
      <c r="F201" s="27"/>
      <c r="G201" s="49"/>
      <c r="H201" s="51"/>
    </row>
    <row r="202" spans="1:8" x14ac:dyDescent="0.2">
      <c r="A202" s="28">
        <v>240</v>
      </c>
      <c r="B202" s="33">
        <f>Октябрь!D202</f>
        <v>0</v>
      </c>
      <c r="C202" s="34">
        <f>Ноябрь!D202</f>
        <v>0</v>
      </c>
      <c r="D202" s="48"/>
      <c r="E202" s="34">
        <f t="shared" si="3"/>
        <v>0</v>
      </c>
      <c r="F202" s="27"/>
      <c r="G202" s="49"/>
      <c r="H202" s="51"/>
    </row>
    <row r="203" spans="1:8" x14ac:dyDescent="0.2">
      <c r="A203" s="25">
        <v>241</v>
      </c>
      <c r="B203" s="33">
        <f>Октябрь!D203</f>
        <v>1220</v>
      </c>
      <c r="C203" s="34">
        <f>Ноябрь!D203</f>
        <v>1237</v>
      </c>
      <c r="D203" s="48">
        <v>1237</v>
      </c>
      <c r="E203" s="34">
        <f t="shared" si="3"/>
        <v>0</v>
      </c>
      <c r="F203" s="27"/>
      <c r="G203" s="49"/>
      <c r="H203" s="51"/>
    </row>
    <row r="204" spans="1:8" x14ac:dyDescent="0.2">
      <c r="A204" s="25">
        <v>242</v>
      </c>
      <c r="B204" s="33">
        <f>Октябрь!D204</f>
        <v>193</v>
      </c>
      <c r="C204" s="34">
        <f>Ноябрь!D204</f>
        <v>195</v>
      </c>
      <c r="D204" s="48">
        <v>195</v>
      </c>
      <c r="E204" s="34">
        <f t="shared" si="3"/>
        <v>0</v>
      </c>
      <c r="F204" s="27"/>
      <c r="G204" s="49"/>
      <c r="H204" s="51"/>
    </row>
    <row r="205" spans="1:8" x14ac:dyDescent="0.2">
      <c r="A205" s="28">
        <v>243</v>
      </c>
      <c r="B205" s="33">
        <f>Октябрь!D205</f>
        <v>0</v>
      </c>
      <c r="C205" s="34">
        <f>Ноябрь!D205</f>
        <v>0</v>
      </c>
      <c r="D205" s="48"/>
      <c r="E205" s="34">
        <f t="shared" si="3"/>
        <v>0</v>
      </c>
      <c r="F205" s="27"/>
      <c r="G205" s="49"/>
      <c r="H205" s="51"/>
    </row>
    <row r="206" spans="1:8" x14ac:dyDescent="0.2">
      <c r="A206" s="25">
        <v>244</v>
      </c>
      <c r="B206" s="33">
        <f>Октябрь!D206</f>
        <v>880</v>
      </c>
      <c r="C206" s="34">
        <f>Ноябрь!D206</f>
        <v>1028</v>
      </c>
      <c r="D206" s="48">
        <v>1028</v>
      </c>
      <c r="E206" s="34">
        <f t="shared" si="3"/>
        <v>0</v>
      </c>
      <c r="F206" s="27"/>
      <c r="G206" s="49"/>
      <c r="H206" s="51"/>
    </row>
    <row r="207" spans="1:8" x14ac:dyDescent="0.2">
      <c r="A207" s="25">
        <v>245</v>
      </c>
      <c r="B207" s="33">
        <f>Октябрь!D207</f>
        <v>60426</v>
      </c>
      <c r="C207" s="34">
        <f>Ноябрь!D207</f>
        <v>62063</v>
      </c>
      <c r="D207" s="48">
        <v>64249</v>
      </c>
      <c r="E207" s="34">
        <f t="shared" si="3"/>
        <v>2186</v>
      </c>
      <c r="F207" s="27"/>
      <c r="G207" s="49"/>
      <c r="H207" s="51"/>
    </row>
    <row r="208" spans="1:8" x14ac:dyDescent="0.2">
      <c r="A208" s="28">
        <v>246</v>
      </c>
      <c r="B208" s="33">
        <f>Октябрь!D208</f>
        <v>0</v>
      </c>
      <c r="C208" s="34">
        <f>Ноябрь!D208</f>
        <v>0</v>
      </c>
      <c r="D208" s="48"/>
      <c r="E208" s="34">
        <f t="shared" si="3"/>
        <v>0</v>
      </c>
      <c r="F208" s="27"/>
      <c r="G208" s="49"/>
      <c r="H208" s="51"/>
    </row>
    <row r="209" spans="1:8" x14ac:dyDescent="0.2">
      <c r="A209" s="25">
        <v>247</v>
      </c>
      <c r="B209" s="33">
        <f>Октябрь!D209</f>
        <v>3927</v>
      </c>
      <c r="C209" s="34">
        <f>Ноябрь!D209</f>
        <v>4423</v>
      </c>
      <c r="D209" s="48">
        <v>5460</v>
      </c>
      <c r="E209" s="34">
        <f t="shared" si="3"/>
        <v>1037</v>
      </c>
      <c r="F209" s="27"/>
      <c r="G209" s="49"/>
      <c r="H209" s="51"/>
    </row>
    <row r="210" spans="1:8" x14ac:dyDescent="0.2">
      <c r="A210" s="126">
        <v>248</v>
      </c>
      <c r="B210" s="33">
        <f>Октябрь!D210</f>
        <v>3304</v>
      </c>
      <c r="C210" s="34">
        <f>Ноябрь!D210</f>
        <v>4592</v>
      </c>
      <c r="D210" s="48">
        <v>5516</v>
      </c>
      <c r="E210" s="34">
        <f t="shared" si="3"/>
        <v>924</v>
      </c>
      <c r="F210" s="27"/>
      <c r="G210" s="49"/>
      <c r="H210" s="51"/>
    </row>
    <row r="211" spans="1:8" x14ac:dyDescent="0.2">
      <c r="A211" s="25">
        <v>249</v>
      </c>
      <c r="B211" s="33">
        <f>Октябрь!D211</f>
        <v>1066</v>
      </c>
      <c r="C211" s="34">
        <f>Ноябрь!D211</f>
        <v>1511</v>
      </c>
      <c r="D211" s="48">
        <v>1542</v>
      </c>
      <c r="E211" s="34">
        <f t="shared" si="3"/>
        <v>31</v>
      </c>
      <c r="F211" s="27"/>
      <c r="G211" s="49"/>
      <c r="H211" s="51"/>
    </row>
    <row r="212" spans="1:8" x14ac:dyDescent="0.2">
      <c r="A212" s="28">
        <v>250</v>
      </c>
      <c r="B212" s="33">
        <f>Октябрь!D212</f>
        <v>0</v>
      </c>
      <c r="C212" s="34">
        <f>Ноябрь!D212</f>
        <v>0</v>
      </c>
      <c r="D212" s="48"/>
      <c r="E212" s="34">
        <f t="shared" si="3"/>
        <v>0</v>
      </c>
      <c r="F212" s="27"/>
      <c r="G212" s="49"/>
      <c r="H212" s="51"/>
    </row>
    <row r="213" spans="1:8" x14ac:dyDescent="0.2">
      <c r="A213" s="129">
        <v>251</v>
      </c>
      <c r="B213" s="33">
        <f>Октябрь!D213</f>
        <v>2</v>
      </c>
      <c r="C213" s="34">
        <f>Ноябрь!D213</f>
        <v>2</v>
      </c>
      <c r="D213" s="48">
        <v>2</v>
      </c>
      <c r="E213" s="34">
        <f t="shared" si="3"/>
        <v>0</v>
      </c>
      <c r="F213" s="27"/>
      <c r="G213" s="49"/>
      <c r="H213" s="51"/>
    </row>
    <row r="214" spans="1:8" x14ac:dyDescent="0.2">
      <c r="A214" s="25">
        <v>252</v>
      </c>
      <c r="B214" s="33">
        <f>Октябрь!D214</f>
        <v>3</v>
      </c>
      <c r="C214" s="34">
        <f>Ноябрь!D214</f>
        <v>3</v>
      </c>
      <c r="D214" s="48">
        <v>4</v>
      </c>
      <c r="E214" s="34">
        <f t="shared" si="3"/>
        <v>1</v>
      </c>
      <c r="F214" s="27"/>
      <c r="G214" s="49"/>
      <c r="H214" s="51"/>
    </row>
    <row r="215" spans="1:8" x14ac:dyDescent="0.2">
      <c r="A215" s="25">
        <v>253</v>
      </c>
      <c r="B215" s="33">
        <f>Октябрь!D215</f>
        <v>13793</v>
      </c>
      <c r="C215" s="34">
        <f>Ноябрь!D215</f>
        <v>15489</v>
      </c>
      <c r="D215" s="48">
        <v>17839</v>
      </c>
      <c r="E215" s="34">
        <f t="shared" si="3"/>
        <v>2350</v>
      </c>
      <c r="F215" s="27"/>
      <c r="G215" s="49"/>
      <c r="H215" s="51"/>
    </row>
    <row r="216" spans="1:8" x14ac:dyDescent="0.2">
      <c r="A216" s="28">
        <v>254</v>
      </c>
      <c r="B216" s="33">
        <f>Октябрь!D216</f>
        <v>0</v>
      </c>
      <c r="C216" s="34">
        <f>Ноябрь!D216</f>
        <v>0</v>
      </c>
      <c r="D216" s="48"/>
      <c r="E216" s="34">
        <f t="shared" si="3"/>
        <v>0</v>
      </c>
      <c r="F216" s="27"/>
      <c r="G216" s="49"/>
      <c r="H216" s="51"/>
    </row>
    <row r="217" spans="1:8" x14ac:dyDescent="0.2">
      <c r="A217" s="28">
        <v>255</v>
      </c>
      <c r="B217" s="33">
        <f>Октябрь!D217</f>
        <v>0</v>
      </c>
      <c r="C217" s="34">
        <f>Ноябрь!D217</f>
        <v>0</v>
      </c>
      <c r="D217" s="48"/>
      <c r="E217" s="34">
        <f t="shared" si="3"/>
        <v>0</v>
      </c>
      <c r="F217" s="27"/>
      <c r="G217" s="49"/>
      <c r="H217" s="51"/>
    </row>
    <row r="218" spans="1:8" x14ac:dyDescent="0.2">
      <c r="A218" s="28">
        <v>256</v>
      </c>
      <c r="B218" s="33">
        <f>Октябрь!D218</f>
        <v>0</v>
      </c>
      <c r="C218" s="34">
        <f>Ноябрь!D218</f>
        <v>0</v>
      </c>
      <c r="D218" s="48"/>
      <c r="E218" s="34">
        <f t="shared" si="3"/>
        <v>0</v>
      </c>
      <c r="F218" s="27"/>
      <c r="G218" s="49"/>
      <c r="H218" s="51"/>
    </row>
    <row r="219" spans="1:8" x14ac:dyDescent="0.2">
      <c r="A219" s="25">
        <v>257.25799999999998</v>
      </c>
      <c r="B219" s="33">
        <f>Октябрь!D219</f>
        <v>16392</v>
      </c>
      <c r="C219" s="34">
        <f>Ноябрь!D219</f>
        <v>18376</v>
      </c>
      <c r="D219" s="48">
        <v>20569</v>
      </c>
      <c r="E219" s="34">
        <f t="shared" si="3"/>
        <v>2193</v>
      </c>
      <c r="F219" s="27"/>
      <c r="G219" s="49"/>
      <c r="H219" s="51"/>
    </row>
    <row r="220" spans="1:8" x14ac:dyDescent="0.2">
      <c r="A220" s="28">
        <v>259</v>
      </c>
      <c r="B220" s="55">
        <f>Октябрь!D220</f>
        <v>0</v>
      </c>
      <c r="C220" s="56">
        <f>Ноябрь!D220</f>
        <v>0</v>
      </c>
      <c r="D220" s="57"/>
      <c r="E220" s="56">
        <f t="shared" si="3"/>
        <v>0</v>
      </c>
      <c r="F220" s="38"/>
      <c r="G220" s="58"/>
      <c r="H220" s="70"/>
    </row>
    <row r="221" spans="1:8" x14ac:dyDescent="0.2">
      <c r="A221" s="25">
        <v>260</v>
      </c>
      <c r="B221" s="55">
        <f>Октябрь!D221</f>
        <v>7951</v>
      </c>
      <c r="C221" s="56">
        <f>Ноябрь!D221</f>
        <v>8611</v>
      </c>
      <c r="D221" s="57">
        <v>9690</v>
      </c>
      <c r="E221" s="56">
        <f t="shared" si="3"/>
        <v>1079</v>
      </c>
      <c r="F221" s="38"/>
      <c r="G221" s="58"/>
      <c r="H221" s="70"/>
    </row>
    <row r="222" spans="1:8" x14ac:dyDescent="0.2">
      <c r="A222" s="25">
        <v>261</v>
      </c>
      <c r="B222" s="55">
        <f>Октябрь!D222</f>
        <v>7879</v>
      </c>
      <c r="C222" s="56">
        <f>Ноябрь!D222</f>
        <v>7880</v>
      </c>
      <c r="D222" s="57">
        <v>7880</v>
      </c>
      <c r="E222" s="56">
        <f t="shared" si="3"/>
        <v>0</v>
      </c>
      <c r="F222" s="38"/>
      <c r="G222" s="58"/>
      <c r="H222" s="70"/>
    </row>
    <row r="223" spans="1:8" x14ac:dyDescent="0.2">
      <c r="A223" s="25">
        <v>262</v>
      </c>
      <c r="B223" s="55">
        <f>Октябрь!D223</f>
        <v>17859</v>
      </c>
      <c r="C223" s="56">
        <f>Ноябрь!D223</f>
        <v>20493</v>
      </c>
      <c r="D223" s="57">
        <v>23615</v>
      </c>
      <c r="E223" s="56">
        <f t="shared" si="3"/>
        <v>3122</v>
      </c>
      <c r="F223" s="38"/>
      <c r="G223" s="58"/>
      <c r="H223" s="70"/>
    </row>
    <row r="224" spans="1:8" x14ac:dyDescent="0.2">
      <c r="A224" s="28">
        <v>263</v>
      </c>
      <c r="B224" s="55">
        <f>Октябрь!D224</f>
        <v>0</v>
      </c>
      <c r="C224" s="56">
        <f>Ноябрь!D224</f>
        <v>0</v>
      </c>
      <c r="D224" s="57"/>
      <c r="E224" s="56">
        <f t="shared" si="3"/>
        <v>0</v>
      </c>
      <c r="F224" s="38"/>
      <c r="G224" s="58"/>
      <c r="H224" s="70"/>
    </row>
    <row r="225" spans="1:8" x14ac:dyDescent="0.2">
      <c r="A225" s="25">
        <v>264</v>
      </c>
      <c r="B225" s="55">
        <f>Октябрь!D225</f>
        <v>788</v>
      </c>
      <c r="C225" s="56">
        <f>Ноябрь!D225</f>
        <v>788</v>
      </c>
      <c r="D225" s="57">
        <v>788</v>
      </c>
      <c r="E225" s="56">
        <f t="shared" si="3"/>
        <v>0</v>
      </c>
      <c r="F225" s="38"/>
      <c r="G225" s="58"/>
      <c r="H225" s="70"/>
    </row>
    <row r="226" spans="1:8" x14ac:dyDescent="0.2">
      <c r="A226" s="25">
        <v>265</v>
      </c>
      <c r="B226" s="55">
        <f>Октябрь!D226</f>
        <v>12678</v>
      </c>
      <c r="C226" s="56">
        <f>Ноябрь!D226</f>
        <v>13968</v>
      </c>
      <c r="D226" s="57">
        <v>15470</v>
      </c>
      <c r="E226" s="56">
        <f t="shared" si="3"/>
        <v>1502</v>
      </c>
      <c r="F226" s="38"/>
      <c r="G226" s="58"/>
      <c r="H226" s="70"/>
    </row>
    <row r="227" spans="1:8" x14ac:dyDescent="0.2">
      <c r="A227" s="25">
        <v>266</v>
      </c>
      <c r="B227" s="55">
        <f>Октябрь!D227</f>
        <v>10020</v>
      </c>
      <c r="C227" s="56">
        <f>Ноябрь!D227</f>
        <v>11692</v>
      </c>
      <c r="D227" s="57">
        <v>13128</v>
      </c>
      <c r="E227" s="56">
        <f t="shared" si="3"/>
        <v>1436</v>
      </c>
      <c r="F227" s="38"/>
      <c r="G227" s="58"/>
      <c r="H227" s="70"/>
    </row>
    <row r="228" spans="1:8" x14ac:dyDescent="0.2">
      <c r="A228" s="25">
        <v>267</v>
      </c>
      <c r="B228" s="55">
        <f>Октябрь!D228</f>
        <v>2122</v>
      </c>
      <c r="C228" s="56">
        <f>Ноябрь!D228</f>
        <v>2123</v>
      </c>
      <c r="D228" s="57">
        <v>2123</v>
      </c>
      <c r="E228" s="56">
        <f t="shared" si="3"/>
        <v>0</v>
      </c>
      <c r="F228" s="38"/>
      <c r="G228" s="58"/>
      <c r="H228" s="70"/>
    </row>
    <row r="229" spans="1:8" x14ac:dyDescent="0.2">
      <c r="A229" s="25">
        <v>268</v>
      </c>
      <c r="B229" s="55">
        <f>Октябрь!D229</f>
        <v>42</v>
      </c>
      <c r="C229" s="56">
        <f>Ноябрь!D229</f>
        <v>42</v>
      </c>
      <c r="D229" s="57">
        <v>42</v>
      </c>
      <c r="E229" s="56">
        <f t="shared" si="3"/>
        <v>0</v>
      </c>
      <c r="F229" s="38"/>
      <c r="G229" s="58"/>
      <c r="H229" s="70"/>
    </row>
    <row r="230" spans="1:8" x14ac:dyDescent="0.2">
      <c r="A230" s="25">
        <v>269</v>
      </c>
      <c r="B230" s="55">
        <f>Октябрь!D230</f>
        <v>12756</v>
      </c>
      <c r="C230" s="56">
        <f>Ноябрь!D230</f>
        <v>13913</v>
      </c>
      <c r="D230" s="57">
        <v>15932</v>
      </c>
      <c r="E230" s="56">
        <f t="shared" si="3"/>
        <v>2019</v>
      </c>
      <c r="F230" s="38"/>
      <c r="G230" s="58"/>
      <c r="H230" s="70"/>
    </row>
    <row r="231" spans="1:8" x14ac:dyDescent="0.2">
      <c r="A231" s="25">
        <v>270</v>
      </c>
      <c r="B231" s="55">
        <f>Октябрь!D231</f>
        <v>6871</v>
      </c>
      <c r="C231" s="56">
        <f>Ноябрь!D231</f>
        <v>7503</v>
      </c>
      <c r="D231" s="57">
        <v>8360</v>
      </c>
      <c r="E231" s="56">
        <f t="shared" si="3"/>
        <v>857</v>
      </c>
      <c r="F231" s="38"/>
      <c r="G231" s="58"/>
      <c r="H231" s="70"/>
    </row>
    <row r="232" spans="1:8" x14ac:dyDescent="0.2">
      <c r="A232" s="25">
        <v>271</v>
      </c>
      <c r="B232" s="55">
        <f>Октябрь!D232</f>
        <v>1939</v>
      </c>
      <c r="C232" s="56">
        <f>Ноябрь!D232</f>
        <v>2095</v>
      </c>
      <c r="D232" s="57">
        <v>2101</v>
      </c>
      <c r="E232" s="56">
        <f t="shared" si="3"/>
        <v>6</v>
      </c>
      <c r="F232" s="38"/>
      <c r="G232" s="58"/>
      <c r="H232" s="70"/>
    </row>
    <row r="233" spans="1:8" x14ac:dyDescent="0.2">
      <c r="A233" s="25">
        <v>272</v>
      </c>
      <c r="B233" s="55">
        <f>Октябрь!D233</f>
        <v>38335</v>
      </c>
      <c r="C233" s="56">
        <f>Ноябрь!D233</f>
        <v>39294</v>
      </c>
      <c r="D233" s="57">
        <v>40727</v>
      </c>
      <c r="E233" s="56">
        <f t="shared" si="3"/>
        <v>1433</v>
      </c>
      <c r="F233" s="38"/>
      <c r="G233" s="58"/>
      <c r="H233" s="70"/>
    </row>
    <row r="234" spans="1:8" x14ac:dyDescent="0.2">
      <c r="A234" s="28">
        <v>273</v>
      </c>
      <c r="B234" s="55">
        <f>Октябрь!D234</f>
        <v>0</v>
      </c>
      <c r="C234" s="56">
        <f>Ноябрь!D234</f>
        <v>0</v>
      </c>
      <c r="D234" s="57"/>
      <c r="E234" s="56">
        <f t="shared" si="3"/>
        <v>0</v>
      </c>
      <c r="F234" s="38"/>
      <c r="G234" s="58"/>
      <c r="H234" s="70"/>
    </row>
    <row r="235" spans="1:8" x14ac:dyDescent="0.2">
      <c r="A235" s="25">
        <v>274</v>
      </c>
      <c r="B235" s="55">
        <f>Октябрь!D235</f>
        <v>14428</v>
      </c>
      <c r="C235" s="56">
        <f>Ноябрь!D235</f>
        <v>16199</v>
      </c>
      <c r="D235" s="57">
        <v>17779</v>
      </c>
      <c r="E235" s="56">
        <f t="shared" si="3"/>
        <v>1580</v>
      </c>
      <c r="F235" s="38"/>
      <c r="G235" s="58"/>
      <c r="H235" s="70"/>
    </row>
    <row r="236" spans="1:8" x14ac:dyDescent="0.2">
      <c r="A236" s="28">
        <v>275</v>
      </c>
      <c r="B236" s="55">
        <f>Октябрь!D236</f>
        <v>0</v>
      </c>
      <c r="C236" s="56">
        <f>Ноябрь!D236</f>
        <v>0</v>
      </c>
      <c r="D236" s="57"/>
      <c r="E236" s="56">
        <f t="shared" si="3"/>
        <v>0</v>
      </c>
      <c r="F236" s="38"/>
      <c r="G236" s="58"/>
      <c r="H236" s="70"/>
    </row>
    <row r="237" spans="1:8" x14ac:dyDescent="0.2">
      <c r="A237" s="28">
        <v>276</v>
      </c>
      <c r="B237" s="55">
        <f>Октябрь!D237</f>
        <v>0</v>
      </c>
      <c r="C237" s="56">
        <f>Ноябрь!D237</f>
        <v>0</v>
      </c>
      <c r="D237" s="57"/>
      <c r="E237" s="56">
        <f t="shared" si="3"/>
        <v>0</v>
      </c>
      <c r="F237" s="38"/>
      <c r="G237" s="58"/>
      <c r="H237" s="70"/>
    </row>
    <row r="238" spans="1:8" x14ac:dyDescent="0.2">
      <c r="A238" s="28">
        <v>277</v>
      </c>
      <c r="B238" s="55">
        <f>Октябрь!D238</f>
        <v>0</v>
      </c>
      <c r="C238" s="56">
        <f>Ноябрь!D238</f>
        <v>0</v>
      </c>
      <c r="D238" s="57"/>
      <c r="E238" s="56">
        <f t="shared" si="3"/>
        <v>0</v>
      </c>
      <c r="F238" s="38"/>
      <c r="G238" s="58"/>
      <c r="H238" s="70"/>
    </row>
    <row r="239" spans="1:8" x14ac:dyDescent="0.2">
      <c r="A239" s="73">
        <v>278</v>
      </c>
      <c r="B239" s="55">
        <f>Октябрь!D239</f>
        <v>29</v>
      </c>
      <c r="C239" s="56">
        <f>Ноябрь!D239</f>
        <v>109</v>
      </c>
      <c r="D239" s="57">
        <v>693</v>
      </c>
      <c r="E239" s="56">
        <f t="shared" si="3"/>
        <v>584</v>
      </c>
      <c r="F239" s="38"/>
      <c r="G239" s="58"/>
      <c r="H239" s="70"/>
    </row>
    <row r="240" spans="1:8" x14ac:dyDescent="0.2">
      <c r="A240" s="73">
        <v>279</v>
      </c>
      <c r="B240" s="55">
        <f>Октябрь!D240</f>
        <v>769</v>
      </c>
      <c r="C240" s="56">
        <f>Ноябрь!D240</f>
        <v>769</v>
      </c>
      <c r="D240" s="57">
        <v>769</v>
      </c>
      <c r="E240" s="56">
        <f t="shared" si="3"/>
        <v>0</v>
      </c>
      <c r="F240" s="38"/>
      <c r="G240" s="58"/>
      <c r="H240" s="70"/>
    </row>
    <row r="241" spans="1:8" x14ac:dyDescent="0.2">
      <c r="A241" s="25">
        <v>280</v>
      </c>
      <c r="B241" s="55">
        <f>Октябрь!D241</f>
        <v>1300</v>
      </c>
      <c r="C241" s="56">
        <f>Ноябрь!D241</f>
        <v>1441</v>
      </c>
      <c r="D241" s="57">
        <v>1713</v>
      </c>
      <c r="E241" s="56">
        <f t="shared" si="3"/>
        <v>272</v>
      </c>
      <c r="F241" s="38"/>
      <c r="G241" s="58"/>
      <c r="H241" s="70"/>
    </row>
    <row r="242" spans="1:8" x14ac:dyDescent="0.2">
      <c r="A242" s="28">
        <v>281</v>
      </c>
      <c r="B242" s="55">
        <f>Октябрь!D242</f>
        <v>0</v>
      </c>
      <c r="C242" s="56">
        <f>Ноябрь!D242</f>
        <v>0</v>
      </c>
      <c r="D242" s="57"/>
      <c r="E242" s="56">
        <f t="shared" si="3"/>
        <v>0</v>
      </c>
      <c r="F242" s="38"/>
      <c r="G242" s="58"/>
      <c r="H242" s="70"/>
    </row>
    <row r="243" spans="1:8" x14ac:dyDescent="0.2">
      <c r="A243" s="25">
        <v>282</v>
      </c>
      <c r="B243" s="55">
        <f>Октябрь!D243</f>
        <v>4798</v>
      </c>
      <c r="C243" s="56">
        <f>Ноябрь!D243</f>
        <v>5190</v>
      </c>
      <c r="D243" s="57">
        <v>5702</v>
      </c>
      <c r="E243" s="56">
        <f t="shared" si="3"/>
        <v>512</v>
      </c>
      <c r="F243" s="38"/>
      <c r="G243" s="58"/>
      <c r="H243" s="70"/>
    </row>
    <row r="244" spans="1:8" x14ac:dyDescent="0.2">
      <c r="A244" s="73">
        <v>283</v>
      </c>
      <c r="B244" s="55">
        <f>Октябрь!D244</f>
        <v>7191</v>
      </c>
      <c r="C244" s="56">
        <f>Ноябрь!D244</f>
        <v>8901</v>
      </c>
      <c r="D244" s="57">
        <v>13632</v>
      </c>
      <c r="E244" s="56">
        <f t="shared" si="3"/>
        <v>4731</v>
      </c>
      <c r="F244" s="38"/>
      <c r="G244" s="58"/>
      <c r="H244" s="70"/>
    </row>
    <row r="245" spans="1:8" x14ac:dyDescent="0.2">
      <c r="A245" s="39">
        <v>284</v>
      </c>
      <c r="B245" s="59">
        <f>Октябрь!D245</f>
        <v>0</v>
      </c>
      <c r="C245" s="60">
        <f>Ноябрь!D245</f>
        <v>0</v>
      </c>
      <c r="D245" s="61"/>
      <c r="E245" s="60">
        <f t="shared" si="3"/>
        <v>0</v>
      </c>
      <c r="F245" s="41"/>
      <c r="G245" s="62"/>
      <c r="H245" s="71"/>
    </row>
    <row r="246" spans="1:8" x14ac:dyDescent="0.2">
      <c r="A246" s="74" t="s">
        <v>10</v>
      </c>
      <c r="B246" s="59">
        <f>Октябрь!D246</f>
        <v>0</v>
      </c>
      <c r="C246" s="60">
        <f>Ноябрь!D246</f>
        <v>0</v>
      </c>
      <c r="D246" s="61"/>
      <c r="E246" s="60">
        <f t="shared" si="3"/>
        <v>0</v>
      </c>
      <c r="F246" s="41"/>
      <c r="G246" s="62"/>
      <c r="H246" s="71"/>
    </row>
    <row r="247" spans="1:8" x14ac:dyDescent="0.2">
      <c r="A247" s="74"/>
      <c r="B247" s="59">
        <f>Октябрь!D247</f>
        <v>0</v>
      </c>
      <c r="C247" s="60">
        <f>Ноябрь!D247</f>
        <v>0</v>
      </c>
      <c r="D247" s="61"/>
      <c r="E247" s="60">
        <f t="shared" si="3"/>
        <v>0</v>
      </c>
      <c r="F247" s="41"/>
      <c r="G247" s="41"/>
      <c r="H247" s="63"/>
    </row>
    <row r="248" spans="1:8" ht="15.75" thickBot="1" x14ac:dyDescent="0.25">
      <c r="A248" s="42" t="s">
        <v>27</v>
      </c>
      <c r="B248" s="43">
        <f>Октябрь!D248</f>
        <v>22632</v>
      </c>
      <c r="C248" s="44">
        <f>Ноябрь!D248</f>
        <v>22632</v>
      </c>
      <c r="D248" s="64">
        <v>22632</v>
      </c>
      <c r="E248" s="44">
        <f t="shared" si="3"/>
        <v>0</v>
      </c>
      <c r="F248" s="44"/>
      <c r="G248" s="44"/>
      <c r="H248" s="65"/>
    </row>
    <row r="249" spans="1:8" x14ac:dyDescent="0.2">
      <c r="A249" s="66"/>
      <c r="B249" s="75"/>
      <c r="C249" s="67"/>
      <c r="D249" s="67"/>
      <c r="E249" s="67"/>
      <c r="F249" s="67"/>
      <c r="G249" s="67"/>
      <c r="H249" s="67"/>
    </row>
    <row r="250" spans="1:8" x14ac:dyDescent="0.2">
      <c r="A250" s="155" t="s">
        <v>18</v>
      </c>
      <c r="B250" s="155"/>
      <c r="C250" s="67"/>
      <c r="D250" s="67"/>
      <c r="E250" s="67"/>
      <c r="F250" s="67"/>
      <c r="G250" s="67"/>
      <c r="H250" s="67"/>
    </row>
    <row r="251" spans="1:8" x14ac:dyDescent="0.2">
      <c r="A251" s="156" t="s">
        <v>20</v>
      </c>
      <c r="B251" s="156"/>
      <c r="C251" s="67"/>
      <c r="D251" s="67"/>
      <c r="E251" s="67"/>
      <c r="F251" s="67"/>
      <c r="G251" s="67"/>
      <c r="H251" s="67"/>
    </row>
    <row r="252" spans="1:8" x14ac:dyDescent="0.2">
      <c r="A252" s="157" t="s">
        <v>19</v>
      </c>
      <c r="B252" s="157"/>
      <c r="C252" s="67"/>
      <c r="D252" s="67"/>
      <c r="E252" s="67"/>
      <c r="F252" s="67"/>
      <c r="G252" s="67"/>
      <c r="H252" s="67"/>
    </row>
    <row r="253" spans="1:8" x14ac:dyDescent="0.2">
      <c r="A253" s="158" t="s">
        <v>21</v>
      </c>
      <c r="B253" s="158"/>
      <c r="C253" s="67"/>
      <c r="D253" s="67"/>
      <c r="E253" s="67"/>
      <c r="F253" s="67"/>
      <c r="G253" s="67"/>
      <c r="H253" s="67"/>
    </row>
    <row r="254" spans="1:8" x14ac:dyDescent="0.2">
      <c r="A254" s="45">
        <v>284</v>
      </c>
      <c r="B254" s="38" t="s">
        <v>22</v>
      </c>
      <c r="C254" s="67"/>
      <c r="D254" s="67"/>
      <c r="E254" s="67"/>
      <c r="F254" s="67"/>
      <c r="G254" s="67"/>
      <c r="H254" s="67"/>
    </row>
    <row r="255" spans="1:8" ht="15.75" thickBot="1" x14ac:dyDescent="0.25">
      <c r="A255" s="4"/>
      <c r="B255" s="1"/>
      <c r="C255" s="1"/>
      <c r="D255" s="1"/>
      <c r="E255" s="1"/>
      <c r="F255" s="1"/>
      <c r="G255" s="1"/>
      <c r="H255" s="1"/>
    </row>
    <row r="256" spans="1:8" ht="15.75" thickBot="1" x14ac:dyDescent="0.25">
      <c r="A256" s="5"/>
      <c r="B256" s="125" t="s">
        <v>39</v>
      </c>
      <c r="C256" s="125" t="s">
        <v>40</v>
      </c>
      <c r="D256" s="6"/>
      <c r="E256" s="6"/>
      <c r="F256" s="159"/>
      <c r="G256" s="159"/>
      <c r="H256" s="6"/>
    </row>
    <row r="257" spans="1:8" ht="15.75" thickBot="1" x14ac:dyDescent="0.25">
      <c r="A257" s="5"/>
      <c r="B257" s="110" t="s">
        <v>4</v>
      </c>
      <c r="C257" s="110" t="s">
        <v>4</v>
      </c>
      <c r="D257" s="133" t="s">
        <v>26</v>
      </c>
      <c r="E257" s="110" t="s">
        <v>13</v>
      </c>
      <c r="F257" s="153"/>
      <c r="G257" s="154"/>
      <c r="H257" s="110" t="s">
        <v>3</v>
      </c>
    </row>
    <row r="258" spans="1:8" x14ac:dyDescent="0.2">
      <c r="A258" s="105" t="s">
        <v>12</v>
      </c>
      <c r="B258" s="111">
        <f>Ноябрь!C258</f>
        <v>13368.1</v>
      </c>
      <c r="C258" s="122">
        <v>13943.2</v>
      </c>
      <c r="D258" s="118"/>
      <c r="E258" s="7"/>
      <c r="F258" s="145"/>
      <c r="G258" s="146"/>
      <c r="H258" s="8"/>
    </row>
    <row r="259" spans="1:8" ht="15.75" thickBot="1" x14ac:dyDescent="0.25">
      <c r="A259" s="106"/>
      <c r="B259" s="112">
        <f>B258*80</f>
        <v>1069448</v>
      </c>
      <c r="C259" s="112">
        <f>C258*80</f>
        <v>1115456</v>
      </c>
      <c r="D259" s="109">
        <f>C259-B259</f>
        <v>46008</v>
      </c>
      <c r="E259" s="9">
        <f>SUM(E196:E246)</f>
        <v>34269</v>
      </c>
      <c r="F259" s="147"/>
      <c r="G259" s="148"/>
      <c r="H259" s="10">
        <f>D259-E259-D261</f>
        <v>11624</v>
      </c>
    </row>
    <row r="260" spans="1:8" ht="15.75" thickBot="1" x14ac:dyDescent="0.25">
      <c r="A260" s="11"/>
      <c r="B260" s="113" t="s">
        <v>30</v>
      </c>
      <c r="C260" s="113" t="s">
        <v>31</v>
      </c>
      <c r="D260" s="17"/>
      <c r="E260" s="17"/>
      <c r="F260" s="80"/>
      <c r="G260" s="80"/>
      <c r="H260" s="79"/>
    </row>
    <row r="261" spans="1:8" ht="15.75" thickBot="1" x14ac:dyDescent="0.25">
      <c r="A261" s="11"/>
      <c r="B261" s="115">
        <f>Ноябрь!C261</f>
        <v>7495</v>
      </c>
      <c r="C261" s="123">
        <v>7610</v>
      </c>
      <c r="D261" s="119">
        <f>C261-B261</f>
        <v>115</v>
      </c>
      <c r="E261" s="17"/>
      <c r="F261" s="149" t="s">
        <v>32</v>
      </c>
      <c r="G261" s="150"/>
      <c r="H261" s="79"/>
    </row>
    <row r="262" spans="1:8" ht="15.75" thickBot="1" x14ac:dyDescent="0.25">
      <c r="A262" s="11"/>
      <c r="B262" s="114"/>
      <c r="C262" s="114"/>
      <c r="D262" s="1"/>
      <c r="E262" s="12"/>
      <c r="F262" s="81" t="s">
        <v>23</v>
      </c>
      <c r="G262" s="82" t="s">
        <v>24</v>
      </c>
      <c r="H262" s="13"/>
    </row>
    <row r="263" spans="1:8" x14ac:dyDescent="0.2">
      <c r="A263" s="105" t="s">
        <v>76</v>
      </c>
      <c r="B263" s="111">
        <f>Ноябрь!C263</f>
        <v>18140.8</v>
      </c>
      <c r="C263" s="122">
        <v>18464.5</v>
      </c>
      <c r="D263" s="118"/>
      <c r="E263" s="83"/>
      <c r="F263" s="87" t="s">
        <v>75</v>
      </c>
      <c r="G263" s="135">
        <v>16</v>
      </c>
      <c r="H263" s="85"/>
    </row>
    <row r="264" spans="1:8" ht="15.75" thickBot="1" x14ac:dyDescent="0.25">
      <c r="A264" s="106"/>
      <c r="B264" s="115">
        <f>B263*60</f>
        <v>1088448</v>
      </c>
      <c r="C264" s="115">
        <f>C263*60</f>
        <v>1107870</v>
      </c>
      <c r="D264" s="109">
        <f>C264-B264</f>
        <v>19422</v>
      </c>
      <c r="E264" s="84">
        <f>SUM(E2:E53,E55:E63,E167:E171,E179,E247)</f>
        <v>16399</v>
      </c>
      <c r="F264" s="151">
        <f>(1*0.25+11*0.07)*G263*30</f>
        <v>489.6</v>
      </c>
      <c r="G264" s="152"/>
      <c r="H264" s="86">
        <f>D264-E264-F264</f>
        <v>2533.4</v>
      </c>
    </row>
    <row r="265" spans="1:8" ht="15.75" thickBot="1" x14ac:dyDescent="0.25">
      <c r="A265" s="11"/>
      <c r="B265" s="114"/>
      <c r="C265" s="114"/>
      <c r="D265" s="1"/>
      <c r="E265" s="12"/>
      <c r="F265" s="88" t="s">
        <v>23</v>
      </c>
      <c r="G265" s="89" t="s">
        <v>24</v>
      </c>
      <c r="H265" s="13"/>
    </row>
    <row r="266" spans="1:8" x14ac:dyDescent="0.2">
      <c r="A266" s="105" t="s">
        <v>11</v>
      </c>
      <c r="B266" s="111">
        <f>Ноябрь!C266</f>
        <v>50694.7</v>
      </c>
      <c r="C266" s="122">
        <v>51723.7</v>
      </c>
      <c r="D266" s="118"/>
      <c r="E266" s="83"/>
      <c r="F266" s="87" t="s">
        <v>74</v>
      </c>
      <c r="G266" s="135">
        <v>16</v>
      </c>
      <c r="H266" s="85"/>
    </row>
    <row r="267" spans="1:8" ht="15.75" thickBot="1" x14ac:dyDescent="0.25">
      <c r="A267" s="106"/>
      <c r="B267" s="115">
        <f>B266*30</f>
        <v>1520841</v>
      </c>
      <c r="C267" s="115">
        <f>C266*30</f>
        <v>1551711</v>
      </c>
      <c r="D267" s="109">
        <f>C267-B267</f>
        <v>30870</v>
      </c>
      <c r="E267" s="84">
        <f>SUM(E54,E64:E166,E248)</f>
        <v>27835</v>
      </c>
      <c r="F267" s="151">
        <f>(4*0.25+9*0.07)*G266*30</f>
        <v>782.40000000000009</v>
      </c>
      <c r="G267" s="152"/>
      <c r="H267" s="86">
        <f>D267-E267-F267</f>
        <v>2252.6</v>
      </c>
    </row>
    <row r="268" spans="1:8" ht="15.75" thickBot="1" x14ac:dyDescent="0.25">
      <c r="A268" s="11"/>
      <c r="B268" s="116"/>
      <c r="C268" s="116"/>
      <c r="D268" s="119">
        <f>D259+D264+D267</f>
        <v>96300</v>
      </c>
      <c r="E268" s="14">
        <f>E259+E264+E267</f>
        <v>78503</v>
      </c>
      <c r="F268" s="15"/>
      <c r="G268" s="16"/>
      <c r="H268" s="6"/>
    </row>
    <row r="269" spans="1:8" ht="15.75" thickBot="1" x14ac:dyDescent="0.25">
      <c r="A269" s="5"/>
      <c r="B269" s="114"/>
      <c r="C269" s="114"/>
      <c r="D269" s="6"/>
      <c r="E269" s="91"/>
      <c r="F269" s="16"/>
      <c r="G269" s="16"/>
      <c r="H269" s="6"/>
    </row>
    <row r="270" spans="1:8" ht="15.75" thickBot="1" x14ac:dyDescent="0.25">
      <c r="A270" s="5"/>
      <c r="B270" s="125" t="s">
        <v>5</v>
      </c>
      <c r="C270" s="125" t="s">
        <v>5</v>
      </c>
      <c r="D270" s="6"/>
      <c r="E270" s="142" t="s">
        <v>61</v>
      </c>
      <c r="F270" s="6"/>
      <c r="G270" s="6"/>
      <c r="H270" s="6"/>
    </row>
    <row r="271" spans="1:8" x14ac:dyDescent="0.2">
      <c r="A271" s="107" t="s">
        <v>14</v>
      </c>
      <c r="B271" s="117">
        <f>Ноябрь!C271</f>
        <v>4606.1099999999997</v>
      </c>
      <c r="C271" s="124">
        <v>4680.59</v>
      </c>
      <c r="D271" s="140"/>
      <c r="E271" s="143">
        <v>1960.588</v>
      </c>
      <c r="F271" s="1"/>
      <c r="G271" s="1"/>
      <c r="H271" s="1"/>
    </row>
    <row r="272" spans="1:8" ht="15.75" thickBot="1" x14ac:dyDescent="0.25">
      <c r="A272" s="108"/>
      <c r="B272" s="115">
        <f>B271*800</f>
        <v>3684887.9999999995</v>
      </c>
      <c r="C272" s="115">
        <f>C271*800</f>
        <v>3744472</v>
      </c>
      <c r="D272" s="141">
        <f>C272-B272</f>
        <v>59584.000000000466</v>
      </c>
      <c r="E272" s="144">
        <f>E271*800-Ноябрь!E271*800</f>
        <v>58666.399999999907</v>
      </c>
      <c r="F272" s="1"/>
      <c r="G272" s="1"/>
      <c r="H272" s="1"/>
    </row>
  </sheetData>
  <sheetProtection password="CF36" sheet="1" objects="1" scenarios="1"/>
  <mergeCells count="11">
    <mergeCell ref="F264:G264"/>
    <mergeCell ref="F267:G267"/>
    <mergeCell ref="F256:G256"/>
    <mergeCell ref="F257:G257"/>
    <mergeCell ref="F258:G258"/>
    <mergeCell ref="F259:G259"/>
    <mergeCell ref="A250:B250"/>
    <mergeCell ref="A251:B251"/>
    <mergeCell ref="A252:B252"/>
    <mergeCell ref="A253:B253"/>
    <mergeCell ref="F261:G261"/>
  </mergeCells>
  <phoneticPr fontId="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1"/>
  <sheetViews>
    <sheetView workbookViewId="0">
      <selection activeCell="H28" sqref="H28"/>
    </sheetView>
  </sheetViews>
  <sheetFormatPr defaultRowHeight="15" x14ac:dyDescent="0.2"/>
  <cols>
    <col min="1" max="1" width="7.53125" bestFit="1" customWidth="1"/>
    <col min="2" max="2" width="35.2421875" customWidth="1"/>
    <col min="3" max="3" width="6.859375" customWidth="1"/>
    <col min="4" max="4" width="7.93359375" customWidth="1"/>
    <col min="5" max="5" width="3.765625" customWidth="1"/>
    <col min="6" max="6" width="39.01171875" customWidth="1"/>
    <col min="7" max="7" width="5.24609375" customWidth="1"/>
    <col min="8" max="8" width="13.5859375" customWidth="1"/>
  </cols>
  <sheetData>
    <row r="1" spans="1:8" x14ac:dyDescent="0.2">
      <c r="A1" s="160" t="s">
        <v>55</v>
      </c>
      <c r="B1" s="160"/>
      <c r="C1" s="160"/>
      <c r="D1" s="160"/>
      <c r="E1" s="160"/>
      <c r="F1" s="160"/>
    </row>
    <row r="2" spans="1:8" x14ac:dyDescent="0.2">
      <c r="A2" s="160"/>
      <c r="B2" s="160"/>
      <c r="C2" s="160"/>
      <c r="D2" s="160"/>
      <c r="E2" s="160"/>
      <c r="F2" s="160"/>
    </row>
    <row r="4" spans="1:8" x14ac:dyDescent="0.2">
      <c r="A4" s="97"/>
      <c r="B4" s="98" t="s">
        <v>47</v>
      </c>
      <c r="C4" s="162" t="s">
        <v>46</v>
      </c>
      <c r="D4" s="162"/>
      <c r="E4" s="96"/>
      <c r="F4" s="96"/>
      <c r="G4" s="96"/>
      <c r="H4" s="97"/>
    </row>
    <row r="5" spans="1:8" x14ac:dyDescent="0.2">
      <c r="A5" s="97"/>
      <c r="B5" s="99" t="s">
        <v>44</v>
      </c>
      <c r="C5" s="161" t="s">
        <v>45</v>
      </c>
      <c r="D5" s="161"/>
      <c r="E5" s="96"/>
      <c r="F5" s="96"/>
      <c r="G5" s="96"/>
      <c r="H5" s="97"/>
    </row>
    <row r="6" spans="1:8" x14ac:dyDescent="0.2">
      <c r="A6" s="97"/>
      <c r="B6" s="100" t="s">
        <v>48</v>
      </c>
      <c r="C6" s="161" t="s">
        <v>11</v>
      </c>
      <c r="D6" s="161"/>
      <c r="E6" s="96"/>
      <c r="F6" s="96"/>
      <c r="G6" s="96"/>
      <c r="H6" s="97"/>
    </row>
    <row r="7" spans="1:8" x14ac:dyDescent="0.2">
      <c r="A7" s="97"/>
      <c r="B7" s="101" t="s">
        <v>49</v>
      </c>
      <c r="C7" s="161" t="s">
        <v>50</v>
      </c>
      <c r="D7" s="161"/>
      <c r="E7" s="96"/>
      <c r="F7" s="96"/>
      <c r="G7" s="96"/>
      <c r="H7" s="97"/>
    </row>
    <row r="8" spans="1:8" x14ac:dyDescent="0.2">
      <c r="A8" s="97"/>
      <c r="B8" s="101" t="s">
        <v>51</v>
      </c>
      <c r="C8" s="161" t="s">
        <v>52</v>
      </c>
      <c r="D8" s="161"/>
      <c r="E8" s="96"/>
      <c r="F8" s="96"/>
      <c r="G8" s="96"/>
      <c r="H8" s="102"/>
    </row>
    <row r="9" spans="1:8" x14ac:dyDescent="0.2">
      <c r="A9" s="97"/>
      <c r="B9" s="101"/>
      <c r="C9" s="134"/>
      <c r="D9" s="134"/>
      <c r="E9" s="96"/>
      <c r="F9" s="96"/>
      <c r="G9" s="96"/>
      <c r="H9" s="102"/>
    </row>
    <row r="10" spans="1:8" x14ac:dyDescent="0.2">
      <c r="A10" s="97"/>
      <c r="B10" s="94"/>
      <c r="C10" s="95"/>
      <c r="D10" s="96"/>
      <c r="E10" s="96"/>
      <c r="F10" s="96"/>
      <c r="G10" s="96"/>
      <c r="H10" s="97"/>
    </row>
    <row r="11" spans="1:8" x14ac:dyDescent="0.2">
      <c r="A11" s="103" t="s">
        <v>41</v>
      </c>
      <c r="B11" s="94"/>
      <c r="C11" s="95" t="s">
        <v>42</v>
      </c>
      <c r="D11" s="96"/>
      <c r="E11" s="96"/>
      <c r="F11" s="96" t="s">
        <v>43</v>
      </c>
      <c r="G11" s="96"/>
      <c r="H11" s="97"/>
    </row>
  </sheetData>
  <sheetProtection password="CF36" sheet="1" objects="1" scenarios="1"/>
  <mergeCells count="6">
    <mergeCell ref="A1:F2"/>
    <mergeCell ref="C8:D8"/>
    <mergeCell ref="C5:D5"/>
    <mergeCell ref="C4:D4"/>
    <mergeCell ref="C6:D6"/>
    <mergeCell ref="C7:D7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11"/>
  <sheetViews>
    <sheetView workbookViewId="0">
      <selection activeCell="A4" sqref="A4:XFD4"/>
    </sheetView>
  </sheetViews>
  <sheetFormatPr defaultRowHeight="15" x14ac:dyDescent="0.2"/>
  <cols>
    <col min="2" max="2" width="29.32421875" bestFit="1" customWidth="1"/>
  </cols>
  <sheetData>
    <row r="1" spans="1:3" x14ac:dyDescent="0.2">
      <c r="A1" s="130">
        <v>81</v>
      </c>
      <c r="B1" s="131" t="s">
        <v>60</v>
      </c>
      <c r="C1" s="131"/>
    </row>
    <row r="2" spans="1:3" x14ac:dyDescent="0.2">
      <c r="A2" s="130">
        <v>106</v>
      </c>
      <c r="B2" s="131"/>
      <c r="C2" s="131"/>
    </row>
    <row r="3" spans="1:3" x14ac:dyDescent="0.2">
      <c r="A3" s="130">
        <v>114</v>
      </c>
      <c r="B3" s="131"/>
      <c r="C3" s="131"/>
    </row>
    <row r="4" spans="1:3" x14ac:dyDescent="0.2">
      <c r="A4" s="130">
        <v>165</v>
      </c>
      <c r="B4" s="131"/>
      <c r="C4" s="131"/>
    </row>
    <row r="5" spans="1:3" x14ac:dyDescent="0.2">
      <c r="A5" s="130">
        <v>169</v>
      </c>
      <c r="B5" s="131" t="s">
        <v>54</v>
      </c>
      <c r="C5" s="131"/>
    </row>
    <row r="6" spans="1:3" x14ac:dyDescent="0.2">
      <c r="A6" s="130">
        <v>170</v>
      </c>
      <c r="B6" s="131" t="s">
        <v>54</v>
      </c>
      <c r="C6" s="131"/>
    </row>
    <row r="7" spans="1:3" x14ac:dyDescent="0.2">
      <c r="A7" s="130">
        <v>175</v>
      </c>
      <c r="B7" s="131" t="s">
        <v>54</v>
      </c>
      <c r="C7" s="131"/>
    </row>
    <row r="8" spans="1:3" x14ac:dyDescent="0.2">
      <c r="A8" s="130">
        <v>176</v>
      </c>
      <c r="B8" s="131" t="s">
        <v>54</v>
      </c>
      <c r="C8" s="131"/>
    </row>
    <row r="9" spans="1:3" x14ac:dyDescent="0.2">
      <c r="A9" s="130">
        <v>192</v>
      </c>
      <c r="B9" s="131"/>
      <c r="C9" s="131"/>
    </row>
    <row r="10" spans="1:3" x14ac:dyDescent="0.2">
      <c r="B10" s="131"/>
      <c r="C10" s="131"/>
    </row>
    <row r="11" spans="1:3" x14ac:dyDescent="0.2">
      <c r="A11" s="132"/>
      <c r="B11" s="132"/>
      <c r="C11" s="132"/>
    </row>
  </sheetData>
  <sheetProtection password="CF3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</vt:lpstr>
      <vt:lpstr>Сентябрь</vt:lpstr>
      <vt:lpstr>Октябрь</vt:lpstr>
      <vt:lpstr>Ноябрь</vt:lpstr>
      <vt:lpstr>Декабрь</vt:lpstr>
      <vt:lpstr>Счетчики</vt:lpstr>
      <vt:lpstr>Без счетчиков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</dc:creator>
  <cp:lastModifiedBy>Ден</cp:lastModifiedBy>
  <cp:lastPrinted>2018-07-14T10:41:53Z</cp:lastPrinted>
  <dcterms:created xsi:type="dcterms:W3CDTF">2018-03-06T16:22:01Z</dcterms:created>
  <dcterms:modified xsi:type="dcterms:W3CDTF">2021-10-26T05:47:49Z</dcterms:modified>
</cp:coreProperties>
</file>